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umok\Közös Hivatal\1 átvételtől 2022-től\2026\Költségvetés 2026\Testületek elé\"/>
    </mc:Choice>
  </mc:AlternateContent>
  <xr:revisionPtr revIDLastSave="0" documentId="13_ncr:1_{41573D72-83C7-4553-9BC8-041A055CE845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1.kiadások műk,felh. Közös Hiv" sheetId="39" r:id="rId1"/>
    <sheet name="2.bevételek műk,felh. Közös Hiv" sheetId="40" r:id="rId2"/>
    <sheet name="3.létszám" sheetId="8" r:id="rId3"/>
    <sheet name="4.beruházások felújítások" sheetId="11" r:id="rId4"/>
  </sheets>
  <externalReferences>
    <externalReference r:id="rId5"/>
  </externalReferences>
  <definedNames>
    <definedName name="_xlnm.Print_Area" localSheetId="0">'1.kiadások műk,felh. Közös Hiv'!$A$1:$F$123</definedName>
    <definedName name="_xlnm.Print_Area" localSheetId="1">'2.bevételek műk,felh. Közös Hiv'!$A$1:$F$97</definedName>
    <definedName name="_xlnm.Print_Area" localSheetId="2">'3.létszám'!$A$2:$B$37</definedName>
    <definedName name="_xlnm.Print_Area" localSheetId="3">'4.beruházások felújítások'!$A$2:$C$50</definedName>
  </definedNames>
  <calcPr calcId="181029"/>
</workbook>
</file>

<file path=xl/calcChain.xml><?xml version="1.0" encoding="utf-8"?>
<calcChain xmlns="http://schemas.openxmlformats.org/spreadsheetml/2006/main">
  <c r="C32" i="11" l="1"/>
  <c r="C20" i="39"/>
  <c r="C49" i="11"/>
  <c r="B11" i="8"/>
  <c r="B31" i="8" s="1"/>
  <c r="F95" i="40"/>
  <c r="E94" i="40"/>
  <c r="D94" i="40"/>
  <c r="C94" i="40"/>
  <c r="F94" i="40"/>
  <c r="F93" i="40"/>
  <c r="F92" i="40"/>
  <c r="F91" i="40"/>
  <c r="F90" i="40"/>
  <c r="F88" i="40"/>
  <c r="F87" i="40"/>
  <c r="F86" i="40"/>
  <c r="F85" i="40"/>
  <c r="F84" i="40"/>
  <c r="E83" i="40"/>
  <c r="D83" i="40"/>
  <c r="D89" i="40"/>
  <c r="C83" i="40"/>
  <c r="C89" i="40" s="1"/>
  <c r="F89" i="40" s="1"/>
  <c r="F82" i="40"/>
  <c r="F81" i="40"/>
  <c r="F80" i="40"/>
  <c r="F79" i="40"/>
  <c r="F83" i="40" s="1"/>
  <c r="E78" i="40"/>
  <c r="E89" i="40"/>
  <c r="E96" i="40"/>
  <c r="D78" i="40"/>
  <c r="C78" i="40"/>
  <c r="F78" i="40"/>
  <c r="F77" i="40"/>
  <c r="F76" i="40"/>
  <c r="F75" i="40"/>
  <c r="F74" i="40"/>
  <c r="E73" i="40"/>
  <c r="D73" i="40"/>
  <c r="C73" i="40"/>
  <c r="F72" i="40"/>
  <c r="F71" i="40"/>
  <c r="F70" i="40"/>
  <c r="F73" i="40"/>
  <c r="E65" i="40"/>
  <c r="D65" i="40"/>
  <c r="C65" i="40"/>
  <c r="F64" i="40"/>
  <c r="F63" i="40"/>
  <c r="F62" i="40"/>
  <c r="E61" i="40"/>
  <c r="D61" i="40"/>
  <c r="C61" i="40"/>
  <c r="F60" i="40"/>
  <c r="F59" i="40"/>
  <c r="F58" i="40"/>
  <c r="F57" i="40"/>
  <c r="F56" i="40"/>
  <c r="F61" i="40"/>
  <c r="F66" i="40"/>
  <c r="E55" i="40"/>
  <c r="E66" i="40"/>
  <c r="E69" i="40"/>
  <c r="D55" i="40"/>
  <c r="D66" i="40"/>
  <c r="D69" i="40"/>
  <c r="C55" i="40"/>
  <c r="C66" i="40"/>
  <c r="F54" i="40"/>
  <c r="F53" i="40"/>
  <c r="F52" i="40"/>
  <c r="F51" i="40"/>
  <c r="F50" i="40"/>
  <c r="F55" i="40"/>
  <c r="E48" i="40"/>
  <c r="D48" i="40"/>
  <c r="D49" i="40"/>
  <c r="C48" i="40"/>
  <c r="F47" i="40"/>
  <c r="F48" i="40" s="1"/>
  <c r="F46" i="40"/>
  <c r="F45" i="40"/>
  <c r="E44" i="40"/>
  <c r="D44" i="40"/>
  <c r="C44" i="40"/>
  <c r="F43" i="40"/>
  <c r="F42" i="40"/>
  <c r="F41" i="40"/>
  <c r="F40" i="40"/>
  <c r="F39" i="40"/>
  <c r="F38" i="40"/>
  <c r="F37" i="40"/>
  <c r="F36" i="40"/>
  <c r="F35" i="40"/>
  <c r="F34" i="40"/>
  <c r="F32" i="40"/>
  <c r="E31" i="40"/>
  <c r="F31" i="40"/>
  <c r="D31" i="40"/>
  <c r="C31" i="40"/>
  <c r="C33" i="40"/>
  <c r="F30" i="40"/>
  <c r="F29" i="40"/>
  <c r="F28" i="40"/>
  <c r="F27" i="40"/>
  <c r="F26" i="40"/>
  <c r="F25" i="40"/>
  <c r="F24" i="40"/>
  <c r="F23" i="40"/>
  <c r="E22" i="40"/>
  <c r="E33" i="40"/>
  <c r="D22" i="40"/>
  <c r="D33" i="40"/>
  <c r="C22" i="40"/>
  <c r="F21" i="40"/>
  <c r="F20" i="40"/>
  <c r="F22" i="40"/>
  <c r="F18" i="40"/>
  <c r="F19" i="40" s="1"/>
  <c r="F17" i="40"/>
  <c r="F16" i="40"/>
  <c r="F15" i="40"/>
  <c r="F14" i="40"/>
  <c r="E13" i="40"/>
  <c r="E19" i="40"/>
  <c r="D13" i="40"/>
  <c r="D19" i="40"/>
  <c r="C13" i="40"/>
  <c r="C19" i="40"/>
  <c r="F12" i="40"/>
  <c r="F11" i="40"/>
  <c r="F10" i="40"/>
  <c r="F9" i="40"/>
  <c r="F13" i="40"/>
  <c r="F8" i="40"/>
  <c r="F7" i="40"/>
  <c r="F121" i="39"/>
  <c r="E120" i="39"/>
  <c r="E122" i="39"/>
  <c r="D120" i="39"/>
  <c r="D122" i="39"/>
  <c r="C120" i="39"/>
  <c r="F119" i="39"/>
  <c r="F120" i="39"/>
  <c r="F118" i="39"/>
  <c r="F117" i="39"/>
  <c r="F116" i="39"/>
  <c r="F114" i="39"/>
  <c r="F113" i="39"/>
  <c r="F115" i="39"/>
  <c r="F112" i="39"/>
  <c r="F111" i="39"/>
  <c r="F110" i="39"/>
  <c r="F109" i="39"/>
  <c r="E108" i="39"/>
  <c r="D108" i="39"/>
  <c r="C108" i="39"/>
  <c r="C115" i="39"/>
  <c r="C122" i="39"/>
  <c r="F107" i="39"/>
  <c r="F106" i="39"/>
  <c r="F105" i="39"/>
  <c r="F104" i="39"/>
  <c r="F108" i="39"/>
  <c r="E103" i="39"/>
  <c r="E115" i="39"/>
  <c r="D103" i="39"/>
  <c r="D115" i="39"/>
  <c r="C103" i="39"/>
  <c r="F102" i="39"/>
  <c r="F101" i="39"/>
  <c r="F103" i="39"/>
  <c r="F100" i="39"/>
  <c r="E97" i="39"/>
  <c r="D97" i="39"/>
  <c r="D98" i="39"/>
  <c r="C97" i="39"/>
  <c r="C83" i="39"/>
  <c r="C98" i="39" s="1"/>
  <c r="C69" i="40" s="1"/>
  <c r="F69" i="40" s="1"/>
  <c r="F96" i="39"/>
  <c r="F95" i="39"/>
  <c r="F94" i="39"/>
  <c r="F93" i="39"/>
  <c r="F97" i="39"/>
  <c r="F92" i="39"/>
  <c r="F91" i="39"/>
  <c r="F90" i="39"/>
  <c r="F89" i="39"/>
  <c r="E88" i="39"/>
  <c r="E98" i="39"/>
  <c r="D88" i="39"/>
  <c r="C88" i="39"/>
  <c r="F87" i="39"/>
  <c r="F86" i="39"/>
  <c r="F85" i="39"/>
  <c r="F88" i="39"/>
  <c r="F84" i="39"/>
  <c r="E83" i="39"/>
  <c r="D83" i="39"/>
  <c r="F82" i="39"/>
  <c r="F81" i="39"/>
  <c r="F80" i="39"/>
  <c r="F79" i="39"/>
  <c r="F78" i="39"/>
  <c r="F77" i="39"/>
  <c r="F76" i="39"/>
  <c r="E74" i="39"/>
  <c r="D74" i="39"/>
  <c r="C74" i="39"/>
  <c r="F73" i="39"/>
  <c r="F72" i="39"/>
  <c r="F71" i="39"/>
  <c r="F70" i="39"/>
  <c r="F69" i="39"/>
  <c r="F68" i="39"/>
  <c r="F67" i="39"/>
  <c r="F66" i="39"/>
  <c r="F74" i="39" s="1"/>
  <c r="F65" i="39"/>
  <c r="F64" i="39"/>
  <c r="F63" i="39"/>
  <c r="F62" i="39"/>
  <c r="F61" i="39"/>
  <c r="E60" i="39"/>
  <c r="D60" i="39"/>
  <c r="C60" i="39"/>
  <c r="F59" i="39"/>
  <c r="F58" i="39"/>
  <c r="F57" i="39"/>
  <c r="F56" i="39"/>
  <c r="F55" i="39"/>
  <c r="F54" i="39"/>
  <c r="F53" i="39"/>
  <c r="F52" i="39"/>
  <c r="F60" i="39"/>
  <c r="E50" i="39"/>
  <c r="D50" i="39"/>
  <c r="D51" i="39"/>
  <c r="D99" i="39"/>
  <c r="C50" i="39"/>
  <c r="C30" i="39"/>
  <c r="C33" i="39"/>
  <c r="C41" i="39"/>
  <c r="C44" i="39"/>
  <c r="F49" i="39"/>
  <c r="F48" i="39"/>
  <c r="F47" i="39"/>
  <c r="F46" i="39"/>
  <c r="F45" i="39"/>
  <c r="F50" i="39" s="1"/>
  <c r="E44" i="39"/>
  <c r="D44" i="39"/>
  <c r="F43" i="39"/>
  <c r="F42" i="39"/>
  <c r="F44" i="39"/>
  <c r="E41" i="39"/>
  <c r="D41" i="39"/>
  <c r="F40" i="39"/>
  <c r="F39" i="39"/>
  <c r="F38" i="39"/>
  <c r="F37" i="39"/>
  <c r="F36" i="39"/>
  <c r="F35" i="39"/>
  <c r="F34" i="39"/>
  <c r="E33" i="39"/>
  <c r="E51" i="39"/>
  <c r="D33" i="39"/>
  <c r="F32" i="39"/>
  <c r="F31" i="39"/>
  <c r="E30" i="39"/>
  <c r="D30" i="39"/>
  <c r="F29" i="39"/>
  <c r="F28" i="39"/>
  <c r="F27" i="39"/>
  <c r="F26" i="39"/>
  <c r="E24" i="39"/>
  <c r="E25" i="39"/>
  <c r="D24" i="39"/>
  <c r="C24" i="39"/>
  <c r="F22" i="39"/>
  <c r="F24" i="39" s="1"/>
  <c r="F21" i="39"/>
  <c r="E20" i="39"/>
  <c r="D20" i="39"/>
  <c r="D25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B26" i="8"/>
  <c r="B30" i="8"/>
  <c r="B21" i="8"/>
  <c r="F65" i="40"/>
  <c r="E99" i="39"/>
  <c r="D123" i="39"/>
  <c r="E123" i="39"/>
  <c r="D68" i="40"/>
  <c r="D67" i="40"/>
  <c r="D96" i="40"/>
  <c r="E75" i="39"/>
  <c r="F122" i="39"/>
  <c r="E49" i="40"/>
  <c r="E67" i="40"/>
  <c r="E68" i="40"/>
  <c r="F33" i="40"/>
  <c r="D75" i="39"/>
  <c r="F30" i="39" l="1"/>
  <c r="F44" i="40"/>
  <c r="F49" i="40" s="1"/>
  <c r="F67" i="40" s="1"/>
  <c r="F83" i="39"/>
  <c r="F98" i="39" s="1"/>
  <c r="F41" i="39"/>
  <c r="C96" i="40"/>
  <c r="F96" i="40" s="1"/>
  <c r="C49" i="40"/>
  <c r="C67" i="40" s="1"/>
  <c r="F33" i="39"/>
  <c r="C51" i="39"/>
  <c r="C25" i="39"/>
  <c r="F20" i="39"/>
  <c r="C97" i="40" l="1"/>
  <c r="F97" i="40" s="1"/>
  <c r="F51" i="39"/>
  <c r="C99" i="39"/>
  <c r="F99" i="39" s="1"/>
  <c r="F123" i="39" s="1"/>
  <c r="F25" i="39"/>
  <c r="C75" i="39"/>
  <c r="F75" i="39" s="1"/>
  <c r="C123" i="39" l="1"/>
  <c r="C68" i="40"/>
  <c r="F68" i="40" s="1"/>
</calcChain>
</file>

<file path=xl/sharedStrings.xml><?xml version="1.0" encoding="utf-8"?>
<sst xmlns="http://schemas.openxmlformats.org/spreadsheetml/2006/main" count="497" uniqueCount="457">
  <si>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</si>
  <si>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</si>
  <si>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</si>
  <si>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</si>
  <si>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</si>
  <si>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</si>
  <si>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</si>
  <si>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</si>
  <si>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</si>
  <si>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</si>
  <si>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</si>
  <si>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</si>
  <si>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</si>
  <si>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</si>
  <si>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</si>
  <si>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</si>
  <si>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</si>
  <si>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</si>
  <si>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</si>
  <si>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</si>
  <si>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</si>
  <si>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</si>
  <si>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</si>
  <si>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</si>
  <si>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</si>
  <si>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</si>
  <si>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</si>
  <si>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</si>
  <si>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</si>
  <si>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</si>
  <si>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</si>
  <si>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KÖZÖS HIVATAL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</si>
  <si>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</si>
  <si>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</si>
  <si>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</si>
  <si>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</si>
  <si>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</si>
  <si>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</si>
  <si>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</si>
  <si>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</si>
  <si>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</si>
  <si>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</si>
  <si>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</si>
  <si>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</si>
  <si>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</si>
  <si>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</si>
  <si>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</si>
  <si>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</si>
  <si>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</si>
  <si>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</si>
  <si>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</si>
  <si>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</si>
  <si>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</si>
  <si>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</si>
  <si>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</si>
  <si>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</si>
  <si>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</si>
  <si>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</si>
  <si>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</si>
  <si>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</si>
  <si>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</si>
  <si>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</si>
  <si>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</si>
  <si>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</si>
  <si>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</si>
  <si>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</si>
  <si>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</si>
  <si>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</si>
  <si>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</si>
  <si>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</si>
  <si>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</si>
  <si>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</si>
  <si>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</si>
  <si>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</si>
  <si>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</si>
  <si>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</si>
  <si>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</si>
  <si>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</si>
  <si>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</si>
  <si>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</si>
  <si>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</si>
  <si>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</si>
  <si>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</si>
  <si>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</si>
  <si>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</si>
  <si>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</si>
  <si>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</si>
  <si>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</si>
  <si>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</si>
  <si>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</si>
  <si>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</si>
  <si>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</si>
  <si>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</si>
  <si>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</si>
  <si>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</si>
  <si>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</si>
  <si>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</si>
  <si>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</si>
  <si>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</si>
  <si>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</si>
  <si>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</si>
  <si>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</si>
  <si>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</si>
  <si>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</si>
  <si>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</si>
  <si>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</si>
  <si>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</si>
  <si>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</si>
  <si>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</si>
  <si>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</si>
  <si>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</si>
  <si>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</si>
  <si>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</si>
  <si>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</si>
  <si>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</si>
  <si>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</si>
  <si>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</si>
  <si>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</si>
  <si>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</si>
  <si>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</si>
  <si>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</si>
  <si>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</si>
  <si>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</si>
  <si>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</si>
  <si>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</si>
  <si>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</si>
  <si>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</si>
  <si>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</si>
  <si>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</si>
  <si>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</si>
  <si>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</si>
  <si>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</si>
  <si>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</si>
  <si>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</si>
  <si>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</si>
  <si>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</si>
  <si>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</si>
  <si>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</si>
  <si>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</si>
  <si>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</si>
  <si>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</si>
  <si>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</si>
  <si>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</si>
  <si>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</si>
  <si>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</si>
  <si>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</si>
  <si>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</si>
  <si>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</si>
  <si>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</si>
  <si>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</si>
  <si>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</si>
  <si>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</si>
  <si>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</si>
  <si>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</si>
  <si>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</si>
  <si>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</si>
  <si>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</si>
  <si>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</si>
  <si>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</si>
  <si>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</si>
  <si>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</si>
  <si>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</si>
  <si>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</si>
  <si>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</si>
  <si>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</si>
  <si>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</si>
  <si>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</si>
  <si>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</si>
  <si>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</si>
  <si>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</si>
  <si>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</si>
  <si>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</si>
  <si>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</si>
  <si>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</si>
  <si>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</si>
  <si>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</si>
  <si>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</si>
  <si>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</si>
  <si>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</si>
  <si>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</si>
  <si>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</si>
  <si>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</si>
  <si>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</si>
  <si>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</si>
  <si>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</si>
  <si>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</si>
  <si>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</si>
  <si>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</si>
  <si>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</si>
  <si>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</si>
  <si>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</si>
  <si>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</si>
  <si>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</si>
  <si>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</si>
  <si>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</si>
  <si>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</si>
  <si>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</si>
  <si>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</si>
  <si>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</si>
  <si>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</si>
  <si>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</si>
  <si>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</si>
  <si>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</si>
  <si>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</si>
  <si>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</si>
  <si>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</si>
  <si>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</si>
  <si>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</si>
  <si>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</si>
  <si>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</si>
  <si>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</si>
  <si>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</si>
  <si>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</si>
  <si>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</si>
  <si>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</si>
  <si>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</si>
  <si>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</si>
  <si>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</si>
  <si>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</si>
  <si>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</si>
  <si>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</si>
  <si>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</si>
  <si>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</si>
  <si>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</si>
  <si>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</si>
  <si>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</si>
  <si>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</si>
  <si>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</si>
  <si>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</si>
  <si>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</si>
  <si>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</si>
  <si>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</si>
  <si>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</si>
  <si>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</si>
  <si>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</si>
  <si>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</si>
  <si>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</si>
  <si>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</si>
  <si>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</si>
  <si>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</si>
  <si>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</si>
  <si>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</si>
  <si>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</si>
  <si>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</si>
  <si>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</si>
  <si>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</si>
  <si>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</si>
  <si>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</si>
  <si>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</si>
  <si>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</si>
  <si>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</si>
  <si>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</si>
  <si>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</si>
  <si>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</si>
  <si>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</si>
  <si>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</si>
  <si>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</si>
  <si>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</si>
  <si>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</si>
  <si>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</si>
  <si>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</si>
  <si>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</si>
  <si>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</si>
  <si>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</si>
  <si>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</si>
  <si>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</si>
  <si>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</si>
  <si>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</si>
  <si>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</si>
  <si>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</si>
  <si>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</si>
  <si>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</si>
  <si>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</si>
  <si>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</si>
  <si>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</si>
  <si>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</si>
  <si>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</si>
  <si>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</si>
  <si>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</si>
  <si>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</si>
  <si>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</si>
  <si>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</si>
  <si>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</si>
  <si>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</si>
  <si>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</si>
  <si>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</si>
  <si>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</si>
  <si>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</si>
  <si>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</si>
  <si>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</si>
  <si>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</si>
  <si>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</si>
  <si>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</si>
  <si>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</si>
  <si>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</si>
  <si>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</si>
  <si>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</si>
  <si>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</si>
  <si>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</si>
  <si>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</si>
  <si>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</si>
  <si>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</si>
  <si>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</si>
  <si>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</si>
  <si>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</si>
  <si>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</si>
  <si>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</si>
  <si>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</si>
  <si>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</si>
  <si>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</si>
  <si>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</si>
  <si>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</si>
  <si>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</si>
  <si>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</si>
  <si>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</si>
  <si>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</si>
  <si>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</si>
  <si>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</si>
  <si>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</si>
  <si>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</si>
  <si>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</si>
  <si>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</si>
  <si>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</si>
  <si>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</si>
  <si>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</si>
  <si>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</si>
  <si>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</si>
  <si>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</si>
  <si>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</si>
  <si>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</si>
  <si>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</si>
  <si>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</si>
  <si>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</si>
  <si>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</si>
  <si>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</si>
  <si>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</si>
  <si>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</si>
  <si>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</si>
  <si>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</si>
  <si>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</si>
  <si>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</si>
  <si>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</si>
  <si>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</si>
  <si>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</si>
  <si>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</si>
  <si>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</si>
  <si>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</si>
  <si>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</si>
  <si>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</si>
  <si>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</si>
  <si>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</si>
  <si>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</si>
  <si>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</si>
  <si>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</si>
  <si>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</si>
  <si>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</si>
  <si>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</si>
  <si>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</si>
  <si>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</si>
  <si>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</si>
  <si>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</si>
  <si>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</si>
  <si>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</si>
  <si>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</si>
  <si>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</si>
  <si>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</si>
  <si>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</si>
  <si>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</si>
  <si>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</si>
  <si>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</si>
  <si>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</si>
  <si>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</si>
  <si>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</si>
  <si>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</si>
  <si>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</si>
  <si>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</si>
  <si>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</si>
  <si>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</si>
  <si>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</si>
  <si>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</si>
  <si>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</si>
  <si>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</si>
  <si>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</si>
  <si>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</si>
  <si>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</si>
  <si>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</si>
  <si>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</si>
  <si>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</si>
  <si>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</si>
  <si>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</si>
  <si>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</si>
  <si>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</si>
  <si>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</si>
  <si>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</si>
  <si>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</si>
  <si>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</si>
  <si>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</si>
  <si>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</si>
  <si>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</si>
  <si>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</si>
  <si>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</si>
  <si>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</si>
  <si>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</si>
  <si>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</si>
  <si>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</si>
  <si>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</si>
  <si>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</si>
  <si>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</si>
  <si>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</si>
  <si>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</si>
  <si>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</si>
  <si>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</si>
  <si>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</si>
  <si>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</si>
  <si>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</si>
  <si>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</si>
  <si>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</si>
  <si>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</si>
  <si>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</si>
  <si>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</si>
  <si>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</si>
  <si>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</si>
  <si>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</si>
  <si>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</si>
  <si>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</si>
  <si>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</si>
  <si>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</si>
  <si>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</si>
  <si>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</si>
  <si>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</si>
  <si>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</si>
  <si>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</si>
  <si>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</si>
  <si>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</si>
  <si>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</si>
  <si>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</si>
  <si>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</si>
  <si>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</si>
  <si>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Költségvetési engedélyezett létszámkeret (álláshely) (fő) KÖZÖS HIVATAL</t>
  </si>
  <si>
    <t>FELCSÚTI KÖZÖS ÖNKORMÁNYZATI HIVATAL ELŐIRÁNYZATAI</t>
  </si>
  <si>
    <t>Pedagógus I.</t>
  </si>
  <si>
    <t>Megbízási díjjal foglalkoztatottak</t>
  </si>
  <si>
    <t>B65</t>
  </si>
  <si>
    <t>Pedagógiai asszisztens</t>
  </si>
  <si>
    <t>Pedagógus II.</t>
  </si>
  <si>
    <t>Kiadások (Ft)</t>
  </si>
  <si>
    <t>Bevételek (Ft)</t>
  </si>
  <si>
    <t>Beruházások és felújítások (Ft)</t>
  </si>
  <si>
    <t>1. melléklet</t>
  </si>
  <si>
    <t>2. melléklet</t>
  </si>
  <si>
    <t>3.melléklet</t>
  </si>
  <si>
    <t>4. melléklet</t>
  </si>
  <si>
    <t>B4082</t>
  </si>
  <si>
    <t>FELCSÚTI KÖZÖS ÖNKORMÁNYZATI HIVATAL 2026. évi költségvetése</t>
  </si>
  <si>
    <t>FELCSÚTI KÖZÖS ÖNKORMÁNYZATI HIVATAL  2026. évi költségvetése</t>
  </si>
  <si>
    <t>Számítógép, laptop, NAS winchester</t>
  </si>
  <si>
    <t>Okostelefon 13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</si>
</sst>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109">
    <xf numFmtId="0" fontId="0" fillId="0" borderId="0" xfId="0"/>
    <xf numFmtId="0" fontId="2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4" fillId="0" borderId="0" xfId="0" applyFont="1"/>
    <xf numFmtId="0" fontId="25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4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3" fontId="24" fillId="0" borderId="1" xfId="0" applyNumberFormat="1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3" fontId="24" fillId="0" borderId="2" xfId="0" applyNumberFormat="1" applyFont="1" applyBorder="1"/>
    <xf numFmtId="0" fontId="14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3" fontId="15" fillId="0" borderId="4" xfId="0" applyNumberFormat="1" applyFont="1" applyBorder="1"/>
    <xf numFmtId="0" fontId="14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3" fontId="24" fillId="0" borderId="3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1" fillId="0" borderId="0" xfId="0" applyFont="1"/>
    <xf numFmtId="0" fontId="15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0" fillId="4" borderId="1" xfId="0" applyFont="1" applyFill="1" applyBorder="1"/>
    <xf numFmtId="164" fontId="13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165" fontId="18" fillId="5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/>
    <xf numFmtId="0" fontId="17" fillId="6" borderId="1" xfId="0" applyFont="1" applyFill="1" applyBorder="1"/>
    <xf numFmtId="3" fontId="18" fillId="0" borderId="1" xfId="0" applyNumberFormat="1" applyFont="1" applyBorder="1"/>
    <xf numFmtId="3" fontId="16" fillId="0" borderId="0" xfId="0" applyNumberFormat="1" applyFont="1"/>
    <xf numFmtId="3" fontId="13" fillId="0" borderId="1" xfId="0" applyNumberFormat="1" applyFont="1" applyBorder="1" applyAlignment="1">
      <alignment horizontal="center" wrapText="1"/>
    </xf>
    <xf numFmtId="0" fontId="18" fillId="0" borderId="0" xfId="0" applyFont="1"/>
    <xf numFmtId="0" fontId="22" fillId="0" borderId="0" xfId="0" applyFont="1"/>
    <xf numFmtId="0" fontId="15" fillId="4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8" fillId="7" borderId="1" xfId="0" applyFont="1" applyFill="1" applyBorder="1"/>
    <xf numFmtId="0" fontId="18" fillId="7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3" fontId="26" fillId="0" borderId="1" xfId="0" applyNumberFormat="1" applyFont="1" applyBorder="1"/>
    <xf numFmtId="3" fontId="27" fillId="0" borderId="1" xfId="0" applyNumberFormat="1" applyFont="1" applyBorder="1"/>
    <xf numFmtId="3" fontId="27" fillId="0" borderId="2" xfId="0" applyNumberFormat="1" applyFont="1" applyBorder="1"/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4">
    <cellStyle name="Normál" xfId="0" builtinId="0"/>
    <cellStyle name="Normál 2" xfId="1" xr:uid="{00000000-0005-0000-0000-000001000000}"/>
    <cellStyle name="Normál 3" xfId="2" xr:uid="{00000000-0005-0000-0000-000002000000}"/>
    <cellStyle name="Normal_KTRSZJ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/AppData/Local/Microsoft/Windows/Temporary%20Internet%20Files/OLKB6D4/2015.%20&#201;VI%20K&#214;Z&#214;S%20HIVATAL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melléklet Közös Hiv"/>
      <sheetName val="7.melléklet Közös Hiv"/>
      <sheetName val="10. létszám Közös Hiv"/>
      <sheetName val="11.Beruházás"/>
    </sheetNames>
    <sheetDataSet>
      <sheetData sheetId="0">
        <row r="75">
          <cell r="D75">
            <v>0</v>
          </cell>
          <cell r="E75">
            <v>0</v>
          </cell>
        </row>
        <row r="98">
          <cell r="D98">
            <v>0</v>
          </cell>
          <cell r="E9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3"/>
  <sheetViews>
    <sheetView zoomScaleNormal="100" workbookViewId="0">
      <selection activeCell="C99" sqref="C99"/>
    </sheetView>
  </sheetViews>
  <sheetFormatPr defaultRowHeight="14.25" x14ac:dyDescent="0.2"/>
  <cols>
    <col min="1" max="1" width="91.5703125" style="36" customWidth="1"/>
    <col min="2" max="2" width="9.140625" style="36"/>
    <col min="3" max="3" width="18" style="36" customWidth="1"/>
    <col min="4" max="4" width="20.140625" style="36" customWidth="1"/>
    <col min="5" max="5" width="11" style="36" customWidth="1"/>
    <col min="6" max="6" width="18.140625" style="86" customWidth="1"/>
    <col min="7" max="16384" width="9.140625" style="36"/>
  </cols>
  <sheetData>
    <row r="1" spans="1:6" ht="15.75" x14ac:dyDescent="0.25">
      <c r="D1" s="37"/>
      <c r="E1" s="38" t="s">
        <v>448</v>
      </c>
    </row>
    <row r="2" spans="1:6" ht="21" customHeight="1" x14ac:dyDescent="0.25">
      <c r="A2" s="99" t="s">
        <v>453</v>
      </c>
      <c r="B2" s="100"/>
      <c r="C2" s="100"/>
      <c r="D2" s="100"/>
      <c r="E2" s="100"/>
      <c r="F2" s="101"/>
    </row>
    <row r="3" spans="1:6" ht="18.75" customHeight="1" x14ac:dyDescent="0.3">
      <c r="A3" s="102" t="s">
        <v>445</v>
      </c>
      <c r="B3" s="100"/>
      <c r="C3" s="100"/>
      <c r="D3" s="100"/>
      <c r="E3" s="100"/>
      <c r="F3" s="101"/>
    </row>
    <row r="4" spans="1:6" ht="18.75" x14ac:dyDescent="0.3">
      <c r="A4" s="39"/>
    </row>
    <row r="5" spans="1:6" ht="15" x14ac:dyDescent="0.25">
      <c r="A5" s="40" t="s">
        <v>439</v>
      </c>
    </row>
    <row r="6" spans="1:6" ht="101.25" customHeight="1" x14ac:dyDescent="0.2">
      <c r="A6" s="16" t="s">
        <v>34</v>
      </c>
      <c r="B6" s="17" t="s">
        <v>35</v>
      </c>
      <c r="C6" s="41" t="s">
        <v>20</v>
      </c>
      <c r="D6" s="41" t="s">
        <v>21</v>
      </c>
      <c r="E6" s="41" t="s">
        <v>22</v>
      </c>
      <c r="F6" s="87" t="s">
        <v>32</v>
      </c>
    </row>
    <row r="7" spans="1:6" x14ac:dyDescent="0.2">
      <c r="A7" s="42" t="s">
        <v>36</v>
      </c>
      <c r="B7" s="42" t="s">
        <v>37</v>
      </c>
      <c r="C7" s="43">
        <v>241092079</v>
      </c>
      <c r="D7" s="44"/>
      <c r="E7" s="44"/>
      <c r="F7" s="43">
        <f>SUM(C7:E7)</f>
        <v>241092079</v>
      </c>
    </row>
    <row r="8" spans="1:6" x14ac:dyDescent="0.2">
      <c r="A8" s="42" t="s">
        <v>38</v>
      </c>
      <c r="B8" s="45" t="s">
        <v>39</v>
      </c>
      <c r="C8" s="43">
        <v>26111208</v>
      </c>
      <c r="D8" s="44"/>
      <c r="E8" s="44"/>
      <c r="F8" s="43">
        <f t="shared" ref="F8:F19" si="0">SUM(C8:E8)</f>
        <v>26111208</v>
      </c>
    </row>
    <row r="9" spans="1:6" x14ac:dyDescent="0.2">
      <c r="A9" s="42" t="s">
        <v>40</v>
      </c>
      <c r="B9" s="45" t="s">
        <v>41</v>
      </c>
      <c r="C9" s="43">
        <v>0</v>
      </c>
      <c r="D9" s="44"/>
      <c r="E9" s="44"/>
      <c r="F9" s="43">
        <f t="shared" si="0"/>
        <v>0</v>
      </c>
    </row>
    <row r="10" spans="1:6" x14ac:dyDescent="0.2">
      <c r="A10" s="46" t="s">
        <v>42</v>
      </c>
      <c r="B10" s="45" t="s">
        <v>43</v>
      </c>
      <c r="C10" s="43">
        <v>1338800</v>
      </c>
      <c r="D10" s="44"/>
      <c r="E10" s="44"/>
      <c r="F10" s="43">
        <f t="shared" si="0"/>
        <v>1338800</v>
      </c>
    </row>
    <row r="11" spans="1:6" x14ac:dyDescent="0.2">
      <c r="A11" s="46" t="s">
        <v>44</v>
      </c>
      <c r="B11" s="45" t="s">
        <v>45</v>
      </c>
      <c r="C11" s="43">
        <v>0</v>
      </c>
      <c r="D11" s="44"/>
      <c r="E11" s="44"/>
      <c r="F11" s="43">
        <f t="shared" si="0"/>
        <v>0</v>
      </c>
    </row>
    <row r="12" spans="1:6" x14ac:dyDescent="0.2">
      <c r="A12" s="46" t="s">
        <v>46</v>
      </c>
      <c r="B12" s="45" t="s">
        <v>47</v>
      </c>
      <c r="C12" s="43">
        <v>4763875</v>
      </c>
      <c r="D12" s="44"/>
      <c r="E12" s="44"/>
      <c r="F12" s="43">
        <f t="shared" si="0"/>
        <v>4763875</v>
      </c>
    </row>
    <row r="13" spans="1:6" x14ac:dyDescent="0.2">
      <c r="A13" s="46" t="s">
        <v>48</v>
      </c>
      <c r="B13" s="45" t="s">
        <v>49</v>
      </c>
      <c r="C13" s="43">
        <v>5431250</v>
      </c>
      <c r="D13" s="44"/>
      <c r="E13" s="44"/>
      <c r="F13" s="43">
        <f t="shared" si="0"/>
        <v>5431250</v>
      </c>
    </row>
    <row r="14" spans="1:6" x14ac:dyDescent="0.2">
      <c r="A14" s="46" t="s">
        <v>50</v>
      </c>
      <c r="B14" s="45" t="s">
        <v>51</v>
      </c>
      <c r="C14" s="43"/>
      <c r="D14" s="44"/>
      <c r="E14" s="44"/>
      <c r="F14" s="43">
        <f t="shared" si="0"/>
        <v>0</v>
      </c>
    </row>
    <row r="15" spans="1:6" x14ac:dyDescent="0.2">
      <c r="A15" s="23" t="s">
        <v>52</v>
      </c>
      <c r="B15" s="45" t="s">
        <v>53</v>
      </c>
      <c r="C15" s="43">
        <v>2870300</v>
      </c>
      <c r="D15" s="44"/>
      <c r="E15" s="44"/>
      <c r="F15" s="43">
        <f t="shared" si="0"/>
        <v>2870300</v>
      </c>
    </row>
    <row r="16" spans="1:6" x14ac:dyDescent="0.2">
      <c r="A16" s="23" t="s">
        <v>54</v>
      </c>
      <c r="B16" s="45" t="s">
        <v>55</v>
      </c>
      <c r="C16" s="43">
        <v>0</v>
      </c>
      <c r="D16" s="44"/>
      <c r="E16" s="44"/>
      <c r="F16" s="43">
        <f t="shared" si="0"/>
        <v>0</v>
      </c>
    </row>
    <row r="17" spans="1:6" x14ac:dyDescent="0.2">
      <c r="A17" s="23" t="s">
        <v>56</v>
      </c>
      <c r="B17" s="45" t="s">
        <v>57</v>
      </c>
      <c r="C17" s="43">
        <v>0</v>
      </c>
      <c r="D17" s="44"/>
      <c r="E17" s="44"/>
      <c r="F17" s="43">
        <f t="shared" si="0"/>
        <v>0</v>
      </c>
    </row>
    <row r="18" spans="1:6" x14ac:dyDescent="0.2">
      <c r="A18" s="23" t="s">
        <v>58</v>
      </c>
      <c r="B18" s="45" t="s">
        <v>59</v>
      </c>
      <c r="C18" s="43">
        <v>645600</v>
      </c>
      <c r="D18" s="44"/>
      <c r="E18" s="44"/>
      <c r="F18" s="43">
        <f t="shared" si="0"/>
        <v>645600</v>
      </c>
    </row>
    <row r="19" spans="1:6" x14ac:dyDescent="0.2">
      <c r="A19" s="23" t="s">
        <v>340</v>
      </c>
      <c r="B19" s="45" t="s">
        <v>60</v>
      </c>
      <c r="C19" s="43">
        <v>1230000</v>
      </c>
      <c r="D19" s="44"/>
      <c r="E19" s="44"/>
      <c r="F19" s="43">
        <f t="shared" si="0"/>
        <v>1230000</v>
      </c>
    </row>
    <row r="20" spans="1:6" x14ac:dyDescent="0.2">
      <c r="A20" s="47" t="s">
        <v>318</v>
      </c>
      <c r="B20" s="48" t="s">
        <v>61</v>
      </c>
      <c r="C20" s="49">
        <f>SUM(C7:C19)</f>
        <v>283483112</v>
      </c>
      <c r="D20" s="50">
        <f>SUM(D7:D19)</f>
        <v>0</v>
      </c>
      <c r="E20" s="50">
        <f>SUM(E7:E19)</f>
        <v>0</v>
      </c>
      <c r="F20" s="49">
        <f>SUM(F7:F19)</f>
        <v>283483112</v>
      </c>
    </row>
    <row r="21" spans="1:6" x14ac:dyDescent="0.2">
      <c r="A21" s="23" t="s">
        <v>62</v>
      </c>
      <c r="B21" s="45" t="s">
        <v>63</v>
      </c>
      <c r="C21" s="43">
        <v>0</v>
      </c>
      <c r="D21" s="44"/>
      <c r="E21" s="44"/>
      <c r="F21" s="43">
        <f>SUM(C21:E21)</f>
        <v>0</v>
      </c>
    </row>
    <row r="22" spans="1:6" x14ac:dyDescent="0.2">
      <c r="A22" s="23" t="s">
        <v>64</v>
      </c>
      <c r="B22" s="45" t="s">
        <v>65</v>
      </c>
      <c r="C22" s="43">
        <v>2880000</v>
      </c>
      <c r="D22" s="44"/>
      <c r="E22" s="44"/>
      <c r="F22" s="43">
        <f>SUM(C22:E22)</f>
        <v>2880000</v>
      </c>
    </row>
    <row r="23" spans="1:6" x14ac:dyDescent="0.2">
      <c r="A23" s="21" t="s">
        <v>66</v>
      </c>
      <c r="B23" s="45" t="s">
        <v>67</v>
      </c>
      <c r="C23" s="43">
        <v>2759000</v>
      </c>
      <c r="D23" s="44"/>
      <c r="E23" s="44"/>
      <c r="F23" s="43">
        <v>3635000</v>
      </c>
    </row>
    <row r="24" spans="1:6" x14ac:dyDescent="0.2">
      <c r="A24" s="51" t="s">
        <v>319</v>
      </c>
      <c r="B24" s="48" t="s">
        <v>68</v>
      </c>
      <c r="C24" s="49">
        <f>SUM(C21:C23)</f>
        <v>5639000</v>
      </c>
      <c r="D24" s="50">
        <f>SUM(D21:D23)</f>
        <v>0</v>
      </c>
      <c r="E24" s="50">
        <f>SUM(E21:E23)</f>
        <v>0</v>
      </c>
      <c r="F24" s="49">
        <f>SUM(F21:F23)</f>
        <v>6515000</v>
      </c>
    </row>
    <row r="25" spans="1:6" ht="15" x14ac:dyDescent="0.25">
      <c r="A25" s="52" t="s">
        <v>370</v>
      </c>
      <c r="B25" s="53" t="s">
        <v>69</v>
      </c>
      <c r="C25" s="54">
        <f>C24+C20</f>
        <v>289122112</v>
      </c>
      <c r="D25" s="55">
        <f>D24+D20</f>
        <v>0</v>
      </c>
      <c r="E25" s="55">
        <f>E24+E20</f>
        <v>0</v>
      </c>
      <c r="F25" s="54">
        <f>SUM(C25:E25)</f>
        <v>289122112</v>
      </c>
    </row>
    <row r="26" spans="1:6" ht="15" x14ac:dyDescent="0.25">
      <c r="A26" s="56" t="s">
        <v>341</v>
      </c>
      <c r="B26" s="53" t="s">
        <v>70</v>
      </c>
      <c r="C26" s="54">
        <v>38475733</v>
      </c>
      <c r="D26" s="55">
        <v>0</v>
      </c>
      <c r="E26" s="55">
        <v>0</v>
      </c>
      <c r="F26" s="54">
        <f>SUM(C26:E26)</f>
        <v>38475733</v>
      </c>
    </row>
    <row r="27" spans="1:6" x14ac:dyDescent="0.2">
      <c r="A27" s="23" t="s">
        <v>71</v>
      </c>
      <c r="B27" s="45" t="s">
        <v>72</v>
      </c>
      <c r="C27" s="43">
        <v>108000</v>
      </c>
      <c r="D27" s="44"/>
      <c r="E27" s="44"/>
      <c r="F27" s="43">
        <f>SUM(C27:E27)</f>
        <v>108000</v>
      </c>
    </row>
    <row r="28" spans="1:6" x14ac:dyDescent="0.2">
      <c r="A28" s="23" t="s">
        <v>73</v>
      </c>
      <c r="B28" s="45" t="s">
        <v>74</v>
      </c>
      <c r="C28" s="43">
        <v>3508700</v>
      </c>
      <c r="D28" s="44"/>
      <c r="E28" s="44"/>
      <c r="F28" s="43">
        <f>SUM(C28:E28)</f>
        <v>3508700</v>
      </c>
    </row>
    <row r="29" spans="1:6" x14ac:dyDescent="0.2">
      <c r="A29" s="23" t="s">
        <v>75</v>
      </c>
      <c r="B29" s="45" t="s">
        <v>76</v>
      </c>
      <c r="C29" s="43"/>
      <c r="D29" s="44"/>
      <c r="E29" s="44"/>
      <c r="F29" s="43">
        <f>SUM(C29:E29)</f>
        <v>0</v>
      </c>
    </row>
    <row r="30" spans="1:6" x14ac:dyDescent="0.2">
      <c r="A30" s="51" t="s">
        <v>320</v>
      </c>
      <c r="B30" s="48" t="s">
        <v>77</v>
      </c>
      <c r="C30" s="49">
        <f>SUM(C27:C29)</f>
        <v>3616700</v>
      </c>
      <c r="D30" s="50">
        <f>SUM(D27:D29)</f>
        <v>0</v>
      </c>
      <c r="E30" s="50">
        <f>SUM(E27:E29)</f>
        <v>0</v>
      </c>
      <c r="F30" s="49">
        <f>SUM(F27:F29)</f>
        <v>3616700</v>
      </c>
    </row>
    <row r="31" spans="1:6" x14ac:dyDescent="0.2">
      <c r="A31" s="23" t="s">
        <v>78</v>
      </c>
      <c r="B31" s="45" t="s">
        <v>79</v>
      </c>
      <c r="C31" s="43">
        <v>6458000</v>
      </c>
      <c r="D31" s="44"/>
      <c r="E31" s="44"/>
      <c r="F31" s="43">
        <f>SUM(C31:E31)</f>
        <v>6458000</v>
      </c>
    </row>
    <row r="32" spans="1:6" x14ac:dyDescent="0.2">
      <c r="A32" s="23" t="s">
        <v>80</v>
      </c>
      <c r="B32" s="45" t="s">
        <v>81</v>
      </c>
      <c r="C32" s="43">
        <v>360800</v>
      </c>
      <c r="D32" s="44"/>
      <c r="E32" s="44"/>
      <c r="F32" s="43">
        <f>SUM(C32:E32)</f>
        <v>360800</v>
      </c>
    </row>
    <row r="33" spans="1:6" ht="15" customHeight="1" x14ac:dyDescent="0.2">
      <c r="A33" s="51" t="s">
        <v>371</v>
      </c>
      <c r="B33" s="48" t="s">
        <v>82</v>
      </c>
      <c r="C33" s="49">
        <f>SUM(C31:C32)</f>
        <v>6818800</v>
      </c>
      <c r="D33" s="50">
        <f>SUM(D31:D32)</f>
        <v>0</v>
      </c>
      <c r="E33" s="50">
        <f>SUM(E31:E32)</f>
        <v>0</v>
      </c>
      <c r="F33" s="49">
        <f>SUM(F31:F32)</f>
        <v>6818800</v>
      </c>
    </row>
    <row r="34" spans="1:6" x14ac:dyDescent="0.2">
      <c r="A34" s="23" t="s">
        <v>83</v>
      </c>
      <c r="B34" s="45" t="s">
        <v>84</v>
      </c>
      <c r="C34" s="43">
        <v>0</v>
      </c>
      <c r="D34" s="44"/>
      <c r="E34" s="44"/>
      <c r="F34" s="43">
        <f>SUM(C34:E34)</f>
        <v>0</v>
      </c>
    </row>
    <row r="35" spans="1:6" x14ac:dyDescent="0.2">
      <c r="A35" s="23" t="s">
        <v>85</v>
      </c>
      <c r="B35" s="45" t="s">
        <v>86</v>
      </c>
      <c r="C35" s="43">
        <v>0</v>
      </c>
      <c r="D35" s="44"/>
      <c r="E35" s="44"/>
      <c r="F35" s="43">
        <f t="shared" ref="F35:F40" si="1">SUM(C35:E35)</f>
        <v>0</v>
      </c>
    </row>
    <row r="36" spans="1:6" x14ac:dyDescent="0.2">
      <c r="A36" s="23" t="s">
        <v>342</v>
      </c>
      <c r="B36" s="45" t="s">
        <v>87</v>
      </c>
      <c r="C36" s="43">
        <v>5011200</v>
      </c>
      <c r="D36" s="44"/>
      <c r="E36" s="44"/>
      <c r="F36" s="43">
        <f t="shared" si="1"/>
        <v>5011200</v>
      </c>
    </row>
    <row r="37" spans="1:6" x14ac:dyDescent="0.2">
      <c r="A37" s="23" t="s">
        <v>88</v>
      </c>
      <c r="B37" s="45" t="s">
        <v>89</v>
      </c>
      <c r="C37" s="43">
        <v>236000</v>
      </c>
      <c r="D37" s="44"/>
      <c r="E37" s="44"/>
      <c r="F37" s="43">
        <f t="shared" si="1"/>
        <v>236000</v>
      </c>
    </row>
    <row r="38" spans="1:6" x14ac:dyDescent="0.2">
      <c r="A38" s="57" t="s">
        <v>343</v>
      </c>
      <c r="B38" s="45" t="s">
        <v>90</v>
      </c>
      <c r="C38" s="43">
        <v>100000</v>
      </c>
      <c r="D38" s="44"/>
      <c r="E38" s="44"/>
      <c r="F38" s="43">
        <f t="shared" si="1"/>
        <v>100000</v>
      </c>
    </row>
    <row r="39" spans="1:6" x14ac:dyDescent="0.2">
      <c r="A39" s="21" t="s">
        <v>91</v>
      </c>
      <c r="B39" s="45" t="s">
        <v>92</v>
      </c>
      <c r="C39" s="43">
        <v>43604900</v>
      </c>
      <c r="D39" s="44"/>
      <c r="E39" s="44"/>
      <c r="F39" s="43">
        <f t="shared" si="1"/>
        <v>43604900</v>
      </c>
    </row>
    <row r="40" spans="1:6" x14ac:dyDescent="0.2">
      <c r="A40" s="23" t="s">
        <v>344</v>
      </c>
      <c r="B40" s="45" t="s">
        <v>93</v>
      </c>
      <c r="C40" s="43">
        <v>1190000</v>
      </c>
      <c r="D40" s="44"/>
      <c r="E40" s="44"/>
      <c r="F40" s="43">
        <f t="shared" si="1"/>
        <v>1190000</v>
      </c>
    </row>
    <row r="41" spans="1:6" x14ac:dyDescent="0.2">
      <c r="A41" s="51" t="s">
        <v>321</v>
      </c>
      <c r="B41" s="48" t="s">
        <v>94</v>
      </c>
      <c r="C41" s="49">
        <f>SUM(C34:C40)</f>
        <v>50142100</v>
      </c>
      <c r="D41" s="50">
        <f>SUM(D34:D40)</f>
        <v>0</v>
      </c>
      <c r="E41" s="50">
        <f>SUM(E34:E40)</f>
        <v>0</v>
      </c>
      <c r="F41" s="49">
        <f>SUM(F34:F40)</f>
        <v>50142100</v>
      </c>
    </row>
    <row r="42" spans="1:6" x14ac:dyDescent="0.2">
      <c r="A42" s="23" t="s">
        <v>95</v>
      </c>
      <c r="B42" s="45" t="s">
        <v>96</v>
      </c>
      <c r="C42" s="43">
        <v>300000</v>
      </c>
      <c r="D42" s="44"/>
      <c r="E42" s="44"/>
      <c r="F42" s="43">
        <f>SUM(C42:E42)</f>
        <v>300000</v>
      </c>
    </row>
    <row r="43" spans="1:6" x14ac:dyDescent="0.2">
      <c r="A43" s="23" t="s">
        <v>97</v>
      </c>
      <c r="B43" s="45" t="s">
        <v>98</v>
      </c>
      <c r="C43" s="43"/>
      <c r="D43" s="44"/>
      <c r="E43" s="44"/>
      <c r="F43" s="43">
        <f t="shared" ref="F43:F106" si="2">SUM(C43:E43)</f>
        <v>0</v>
      </c>
    </row>
    <row r="44" spans="1:6" x14ac:dyDescent="0.2">
      <c r="A44" s="51" t="s">
        <v>322</v>
      </c>
      <c r="B44" s="48" t="s">
        <v>99</v>
      </c>
      <c r="C44" s="49">
        <f>SUM(C42:C43)</f>
        <v>300000</v>
      </c>
      <c r="D44" s="50">
        <f>SUM(D42:D43)</f>
        <v>0</v>
      </c>
      <c r="E44" s="50">
        <f>SUM(E42:E43)</f>
        <v>0</v>
      </c>
      <c r="F44" s="49">
        <f>SUM(F42:F43)</f>
        <v>300000</v>
      </c>
    </row>
    <row r="45" spans="1:6" x14ac:dyDescent="0.2">
      <c r="A45" s="23" t="s">
        <v>100</v>
      </c>
      <c r="B45" s="45" t="s">
        <v>101</v>
      </c>
      <c r="C45" s="43">
        <v>14686664</v>
      </c>
      <c r="D45" s="44"/>
      <c r="E45" s="44"/>
      <c r="F45" s="43">
        <f t="shared" si="2"/>
        <v>14686664</v>
      </c>
    </row>
    <row r="46" spans="1:6" x14ac:dyDescent="0.2">
      <c r="A46" s="23" t="s">
        <v>102</v>
      </c>
      <c r="B46" s="45" t="s">
        <v>103</v>
      </c>
      <c r="C46" s="43"/>
      <c r="D46" s="44"/>
      <c r="E46" s="44"/>
      <c r="F46" s="43">
        <f t="shared" si="2"/>
        <v>0</v>
      </c>
    </row>
    <row r="47" spans="1:6" x14ac:dyDescent="0.2">
      <c r="A47" s="23" t="s">
        <v>345</v>
      </c>
      <c r="B47" s="45" t="s">
        <v>104</v>
      </c>
      <c r="C47" s="43"/>
      <c r="D47" s="44"/>
      <c r="E47" s="44"/>
      <c r="F47" s="43">
        <f t="shared" si="2"/>
        <v>0</v>
      </c>
    </row>
    <row r="48" spans="1:6" x14ac:dyDescent="0.2">
      <c r="A48" s="23" t="s">
        <v>346</v>
      </c>
      <c r="B48" s="45" t="s">
        <v>105</v>
      </c>
      <c r="C48" s="43"/>
      <c r="D48" s="44"/>
      <c r="E48" s="44"/>
      <c r="F48" s="43">
        <f t="shared" si="2"/>
        <v>0</v>
      </c>
    </row>
    <row r="49" spans="1:6" x14ac:dyDescent="0.2">
      <c r="A49" s="23" t="s">
        <v>106</v>
      </c>
      <c r="B49" s="45" t="s">
        <v>107</v>
      </c>
      <c r="C49" s="43">
        <v>186630</v>
      </c>
      <c r="D49" s="44"/>
      <c r="E49" s="44"/>
      <c r="F49" s="43">
        <f t="shared" si="2"/>
        <v>186630</v>
      </c>
    </row>
    <row r="50" spans="1:6" x14ac:dyDescent="0.2">
      <c r="A50" s="51" t="s">
        <v>323</v>
      </c>
      <c r="B50" s="48" t="s">
        <v>108</v>
      </c>
      <c r="C50" s="49">
        <f>SUM(C45:C49)</f>
        <v>14873294</v>
      </c>
      <c r="D50" s="50">
        <f>SUM(D45:D49)</f>
        <v>0</v>
      </c>
      <c r="E50" s="50">
        <f>SUM(E45:E49)</f>
        <v>0</v>
      </c>
      <c r="F50" s="49">
        <f>SUM(F45:F49)</f>
        <v>14873294</v>
      </c>
    </row>
    <row r="51" spans="1:6" ht="15" x14ac:dyDescent="0.25">
      <c r="A51" s="56" t="s">
        <v>324</v>
      </c>
      <c r="B51" s="53" t="s">
        <v>109</v>
      </c>
      <c r="C51" s="54">
        <f>C50+C44+C41+C33+C30</f>
        <v>75750894</v>
      </c>
      <c r="D51" s="55">
        <f>D50+D44+D41+D33+D30</f>
        <v>0</v>
      </c>
      <c r="E51" s="55">
        <f>E50+E44+E41+E33+E30</f>
        <v>0</v>
      </c>
      <c r="F51" s="54">
        <f>F50+F44+F41+F33+F30</f>
        <v>75750894</v>
      </c>
    </row>
    <row r="52" spans="1:6" x14ac:dyDescent="0.2">
      <c r="A52" s="20" t="s">
        <v>110</v>
      </c>
      <c r="B52" s="45" t="s">
        <v>111</v>
      </c>
      <c r="C52" s="43"/>
      <c r="D52" s="44"/>
      <c r="E52" s="44"/>
      <c r="F52" s="43">
        <f t="shared" si="2"/>
        <v>0</v>
      </c>
    </row>
    <row r="53" spans="1:6" x14ac:dyDescent="0.2">
      <c r="A53" s="20" t="s">
        <v>325</v>
      </c>
      <c r="B53" s="45" t="s">
        <v>112</v>
      </c>
      <c r="C53" s="43"/>
      <c r="D53" s="44"/>
      <c r="E53" s="44"/>
      <c r="F53" s="43">
        <f t="shared" si="2"/>
        <v>0</v>
      </c>
    </row>
    <row r="54" spans="1:6" x14ac:dyDescent="0.2">
      <c r="A54" s="58" t="s">
        <v>347</v>
      </c>
      <c r="B54" s="45" t="s">
        <v>113</v>
      </c>
      <c r="C54" s="43"/>
      <c r="D54" s="44"/>
      <c r="E54" s="44"/>
      <c r="F54" s="43">
        <f t="shared" si="2"/>
        <v>0</v>
      </c>
    </row>
    <row r="55" spans="1:6" x14ac:dyDescent="0.2">
      <c r="A55" s="58" t="s">
        <v>348</v>
      </c>
      <c r="B55" s="45" t="s">
        <v>114</v>
      </c>
      <c r="C55" s="43"/>
      <c r="D55" s="44"/>
      <c r="E55" s="44"/>
      <c r="F55" s="43">
        <f t="shared" si="2"/>
        <v>0</v>
      </c>
    </row>
    <row r="56" spans="1:6" x14ac:dyDescent="0.2">
      <c r="A56" s="58" t="s">
        <v>349</v>
      </c>
      <c r="B56" s="45" t="s">
        <v>115</v>
      </c>
      <c r="C56" s="43"/>
      <c r="D56" s="44"/>
      <c r="E56" s="44"/>
      <c r="F56" s="43">
        <f t="shared" si="2"/>
        <v>0</v>
      </c>
    </row>
    <row r="57" spans="1:6" x14ac:dyDescent="0.2">
      <c r="A57" s="20" t="s">
        <v>350</v>
      </c>
      <c r="B57" s="45" t="s">
        <v>116</v>
      </c>
      <c r="C57" s="43"/>
      <c r="D57" s="44"/>
      <c r="E57" s="44"/>
      <c r="F57" s="43">
        <f t="shared" si="2"/>
        <v>0</v>
      </c>
    </row>
    <row r="58" spans="1:6" x14ac:dyDescent="0.2">
      <c r="A58" s="20" t="s">
        <v>351</v>
      </c>
      <c r="B58" s="45" t="s">
        <v>117</v>
      </c>
      <c r="C58" s="43"/>
      <c r="D58" s="44"/>
      <c r="E58" s="44"/>
      <c r="F58" s="43">
        <f t="shared" si="2"/>
        <v>0</v>
      </c>
    </row>
    <row r="59" spans="1:6" x14ac:dyDescent="0.2">
      <c r="A59" s="20" t="s">
        <v>352</v>
      </c>
      <c r="B59" s="45" t="s">
        <v>118</v>
      </c>
      <c r="C59" s="43"/>
      <c r="D59" s="44"/>
      <c r="E59" s="44"/>
      <c r="F59" s="43">
        <f t="shared" si="2"/>
        <v>0</v>
      </c>
    </row>
    <row r="60" spans="1:6" ht="15" x14ac:dyDescent="0.2">
      <c r="A60" s="59" t="s">
        <v>326</v>
      </c>
      <c r="B60" s="53" t="s">
        <v>119</v>
      </c>
      <c r="C60" s="49">
        <f>SUM(C52:C59)</f>
        <v>0</v>
      </c>
      <c r="D60" s="50">
        <f>SUM(D52:D59)</f>
        <v>0</v>
      </c>
      <c r="E60" s="50">
        <f>SUM(E52:E59)</f>
        <v>0</v>
      </c>
      <c r="F60" s="49">
        <f>SUM(F52:F59)</f>
        <v>0</v>
      </c>
    </row>
    <row r="61" spans="1:6" x14ac:dyDescent="0.2">
      <c r="A61" s="60" t="s">
        <v>353</v>
      </c>
      <c r="B61" s="45" t="s">
        <v>120</v>
      </c>
      <c r="C61" s="43"/>
      <c r="D61" s="44"/>
      <c r="E61" s="44"/>
      <c r="F61" s="43">
        <f t="shared" si="2"/>
        <v>0</v>
      </c>
    </row>
    <row r="62" spans="1:6" x14ac:dyDescent="0.2">
      <c r="A62" s="60" t="s">
        <v>121</v>
      </c>
      <c r="B62" s="45" t="s">
        <v>122</v>
      </c>
      <c r="C62" s="43"/>
      <c r="D62" s="44"/>
      <c r="E62" s="44"/>
      <c r="F62" s="43">
        <f t="shared" si="2"/>
        <v>0</v>
      </c>
    </row>
    <row r="63" spans="1:6" x14ac:dyDescent="0.2">
      <c r="A63" s="60" t="s">
        <v>123</v>
      </c>
      <c r="B63" s="45" t="s">
        <v>124</v>
      </c>
      <c r="C63" s="43"/>
      <c r="D63" s="44"/>
      <c r="E63" s="44"/>
      <c r="F63" s="43">
        <f t="shared" si="2"/>
        <v>0</v>
      </c>
    </row>
    <row r="64" spans="1:6" x14ac:dyDescent="0.2">
      <c r="A64" s="60" t="s">
        <v>327</v>
      </c>
      <c r="B64" s="45" t="s">
        <v>125</v>
      </c>
      <c r="C64" s="43"/>
      <c r="D64" s="44"/>
      <c r="E64" s="44"/>
      <c r="F64" s="43">
        <f t="shared" si="2"/>
        <v>0</v>
      </c>
    </row>
    <row r="65" spans="1:6" x14ac:dyDescent="0.2">
      <c r="A65" s="60" t="s">
        <v>354</v>
      </c>
      <c r="B65" s="45" t="s">
        <v>126</v>
      </c>
      <c r="C65" s="43"/>
      <c r="D65" s="44"/>
      <c r="E65" s="44"/>
      <c r="F65" s="43">
        <f t="shared" si="2"/>
        <v>0</v>
      </c>
    </row>
    <row r="66" spans="1:6" x14ac:dyDescent="0.2">
      <c r="A66" s="60" t="s">
        <v>328</v>
      </c>
      <c r="B66" s="45" t="s">
        <v>127</v>
      </c>
      <c r="C66" s="43"/>
      <c r="D66" s="44"/>
      <c r="E66" s="44"/>
      <c r="F66" s="43">
        <f t="shared" si="2"/>
        <v>0</v>
      </c>
    </row>
    <row r="67" spans="1:6" x14ac:dyDescent="0.2">
      <c r="A67" s="60" t="s">
        <v>355</v>
      </c>
      <c r="B67" s="45" t="s">
        <v>128</v>
      </c>
      <c r="C67" s="43"/>
      <c r="D67" s="44"/>
      <c r="E67" s="44"/>
      <c r="F67" s="43">
        <f t="shared" si="2"/>
        <v>0</v>
      </c>
    </row>
    <row r="68" spans="1:6" x14ac:dyDescent="0.2">
      <c r="A68" s="60" t="s">
        <v>356</v>
      </c>
      <c r="B68" s="45" t="s">
        <v>129</v>
      </c>
      <c r="C68" s="43"/>
      <c r="D68" s="44"/>
      <c r="E68" s="44"/>
      <c r="F68" s="43">
        <f t="shared" si="2"/>
        <v>0</v>
      </c>
    </row>
    <row r="69" spans="1:6" x14ac:dyDescent="0.2">
      <c r="A69" s="60" t="s">
        <v>130</v>
      </c>
      <c r="B69" s="45" t="s">
        <v>131</v>
      </c>
      <c r="C69" s="43"/>
      <c r="D69" s="44"/>
      <c r="E69" s="44"/>
      <c r="F69" s="43">
        <f t="shared" si="2"/>
        <v>0</v>
      </c>
    </row>
    <row r="70" spans="1:6" x14ac:dyDescent="0.2">
      <c r="A70" s="61" t="s">
        <v>132</v>
      </c>
      <c r="B70" s="45" t="s">
        <v>133</v>
      </c>
      <c r="C70" s="43"/>
      <c r="D70" s="44"/>
      <c r="E70" s="44"/>
      <c r="F70" s="43">
        <f t="shared" si="2"/>
        <v>0</v>
      </c>
    </row>
    <row r="71" spans="1:6" x14ac:dyDescent="0.2">
      <c r="A71" s="60" t="s">
        <v>357</v>
      </c>
      <c r="B71" s="45" t="s">
        <v>134</v>
      </c>
      <c r="C71" s="43"/>
      <c r="D71" s="44"/>
      <c r="E71" s="44"/>
      <c r="F71" s="43">
        <f t="shared" si="2"/>
        <v>0</v>
      </c>
    </row>
    <row r="72" spans="1:6" x14ac:dyDescent="0.2">
      <c r="A72" s="61" t="s">
        <v>29</v>
      </c>
      <c r="B72" s="45" t="s">
        <v>135</v>
      </c>
      <c r="C72" s="43"/>
      <c r="D72" s="44"/>
      <c r="E72" s="44"/>
      <c r="F72" s="43">
        <f t="shared" si="2"/>
        <v>0</v>
      </c>
    </row>
    <row r="73" spans="1:6" x14ac:dyDescent="0.2">
      <c r="A73" s="61" t="s">
        <v>30</v>
      </c>
      <c r="B73" s="45" t="s">
        <v>135</v>
      </c>
      <c r="C73" s="43"/>
      <c r="D73" s="44"/>
      <c r="E73" s="44"/>
      <c r="F73" s="43">
        <f t="shared" si="2"/>
        <v>0</v>
      </c>
    </row>
    <row r="74" spans="1:6" ht="15" x14ac:dyDescent="0.2">
      <c r="A74" s="59" t="s">
        <v>329</v>
      </c>
      <c r="B74" s="53" t="s">
        <v>136</v>
      </c>
      <c r="C74" s="49">
        <f>SUM(C61:C73)</f>
        <v>0</v>
      </c>
      <c r="D74" s="50">
        <f>SUM(D61:D73)</f>
        <v>0</v>
      </c>
      <c r="E74" s="50">
        <f>SUM(E61:E73)</f>
        <v>0</v>
      </c>
      <c r="F74" s="49">
        <f>SUM(F61:F73)</f>
        <v>0</v>
      </c>
    </row>
    <row r="75" spans="1:6" ht="15" x14ac:dyDescent="0.2">
      <c r="A75" s="62" t="s">
        <v>19</v>
      </c>
      <c r="B75" s="53"/>
      <c r="C75" s="49">
        <f>C74+C60+C51+C26+C25</f>
        <v>403348739</v>
      </c>
      <c r="D75" s="50">
        <f>D74+D60+D51+D26+D25</f>
        <v>0</v>
      </c>
      <c r="E75" s="50">
        <f>E74+E60+E51+E26+E25</f>
        <v>0</v>
      </c>
      <c r="F75" s="49">
        <f t="shared" si="2"/>
        <v>403348739</v>
      </c>
    </row>
    <row r="76" spans="1:6" x14ac:dyDescent="0.2">
      <c r="A76" s="63" t="s">
        <v>137</v>
      </c>
      <c r="B76" s="45" t="s">
        <v>138</v>
      </c>
      <c r="C76" s="43"/>
      <c r="D76" s="44"/>
      <c r="E76" s="44"/>
      <c r="F76" s="43">
        <f t="shared" si="2"/>
        <v>0</v>
      </c>
    </row>
    <row r="77" spans="1:6" x14ac:dyDescent="0.2">
      <c r="A77" s="63" t="s">
        <v>358</v>
      </c>
      <c r="B77" s="45" t="s">
        <v>139</v>
      </c>
      <c r="C77" s="43"/>
      <c r="D77" s="44"/>
      <c r="E77" s="44"/>
      <c r="F77" s="43">
        <f t="shared" si="2"/>
        <v>0</v>
      </c>
    </row>
    <row r="78" spans="1:6" x14ac:dyDescent="0.2">
      <c r="A78" s="63" t="s">
        <v>140</v>
      </c>
      <c r="B78" s="45" t="s">
        <v>141</v>
      </c>
      <c r="C78" s="43">
        <v>3554000</v>
      </c>
      <c r="D78" s="44"/>
      <c r="E78" s="44"/>
      <c r="F78" s="43">
        <f t="shared" si="2"/>
        <v>3554000</v>
      </c>
    </row>
    <row r="79" spans="1:6" x14ac:dyDescent="0.2">
      <c r="A79" s="63" t="s">
        <v>142</v>
      </c>
      <c r="B79" s="45" t="s">
        <v>143</v>
      </c>
      <c r="C79" s="43"/>
      <c r="D79" s="44"/>
      <c r="E79" s="44"/>
      <c r="F79" s="43">
        <f t="shared" si="2"/>
        <v>0</v>
      </c>
    </row>
    <row r="80" spans="1:6" x14ac:dyDescent="0.2">
      <c r="A80" s="21" t="s">
        <v>144</v>
      </c>
      <c r="B80" s="45" t="s">
        <v>145</v>
      </c>
      <c r="C80" s="43"/>
      <c r="D80" s="44"/>
      <c r="E80" s="44"/>
      <c r="F80" s="43">
        <f t="shared" si="2"/>
        <v>0</v>
      </c>
    </row>
    <row r="81" spans="1:6" x14ac:dyDescent="0.2">
      <c r="A81" s="21" t="s">
        <v>146</v>
      </c>
      <c r="B81" s="45" t="s">
        <v>147</v>
      </c>
      <c r="C81" s="43"/>
      <c r="D81" s="44"/>
      <c r="E81" s="44"/>
      <c r="F81" s="43">
        <f t="shared" si="2"/>
        <v>0</v>
      </c>
    </row>
    <row r="82" spans="1:6" x14ac:dyDescent="0.2">
      <c r="A82" s="21" t="s">
        <v>148</v>
      </c>
      <c r="B82" s="45" t="s">
        <v>149</v>
      </c>
      <c r="C82" s="43">
        <v>959580</v>
      </c>
      <c r="D82" s="44"/>
      <c r="E82" s="44"/>
      <c r="F82" s="43">
        <f t="shared" si="2"/>
        <v>959580</v>
      </c>
    </row>
    <row r="83" spans="1:6" ht="15" x14ac:dyDescent="0.2">
      <c r="A83" s="64" t="s">
        <v>331</v>
      </c>
      <c r="B83" s="53" t="s">
        <v>150</v>
      </c>
      <c r="C83" s="49">
        <f>SUM(C76:C82)</f>
        <v>4513580</v>
      </c>
      <c r="D83" s="50">
        <f>SUM(D76:D82)</f>
        <v>0</v>
      </c>
      <c r="E83" s="50">
        <f>SUM(E76:E82)</f>
        <v>0</v>
      </c>
      <c r="F83" s="49">
        <f>SUM(F76:F82)</f>
        <v>4513580</v>
      </c>
    </row>
    <row r="84" spans="1:6" x14ac:dyDescent="0.2">
      <c r="A84" s="20" t="s">
        <v>151</v>
      </c>
      <c r="B84" s="45" t="s">
        <v>152</v>
      </c>
      <c r="C84" s="43"/>
      <c r="D84" s="44"/>
      <c r="E84" s="44"/>
      <c r="F84" s="43">
        <f t="shared" si="2"/>
        <v>0</v>
      </c>
    </row>
    <row r="85" spans="1:6" x14ac:dyDescent="0.2">
      <c r="A85" s="20" t="s">
        <v>153</v>
      </c>
      <c r="B85" s="45" t="s">
        <v>154</v>
      </c>
      <c r="C85" s="43"/>
      <c r="D85" s="44"/>
      <c r="E85" s="44"/>
      <c r="F85" s="43">
        <f t="shared" si="2"/>
        <v>0</v>
      </c>
    </row>
    <row r="86" spans="1:6" x14ac:dyDescent="0.2">
      <c r="A86" s="20" t="s">
        <v>155</v>
      </c>
      <c r="B86" s="45" t="s">
        <v>156</v>
      </c>
      <c r="C86" s="43"/>
      <c r="D86" s="44"/>
      <c r="E86" s="44"/>
      <c r="F86" s="43">
        <f t="shared" si="2"/>
        <v>0</v>
      </c>
    </row>
    <row r="87" spans="1:6" x14ac:dyDescent="0.2">
      <c r="A87" s="20" t="s">
        <v>157</v>
      </c>
      <c r="B87" s="45" t="s">
        <v>158</v>
      </c>
      <c r="C87" s="43"/>
      <c r="D87" s="44"/>
      <c r="E87" s="44"/>
      <c r="F87" s="43">
        <f t="shared" si="2"/>
        <v>0</v>
      </c>
    </row>
    <row r="88" spans="1:6" ht="15" x14ac:dyDescent="0.2">
      <c r="A88" s="59" t="s">
        <v>332</v>
      </c>
      <c r="B88" s="53" t="s">
        <v>159</v>
      </c>
      <c r="C88" s="49">
        <f>SUM(C84:C87)</f>
        <v>0</v>
      </c>
      <c r="D88" s="50">
        <f>SUM(D84:D87)</f>
        <v>0</v>
      </c>
      <c r="E88" s="50">
        <f>SUM(E84:E87)</f>
        <v>0</v>
      </c>
      <c r="F88" s="49">
        <f>SUM(F84:F87)</f>
        <v>0</v>
      </c>
    </row>
    <row r="89" spans="1:6" x14ac:dyDescent="0.2">
      <c r="A89" s="20" t="s">
        <v>160</v>
      </c>
      <c r="B89" s="45" t="s">
        <v>161</v>
      </c>
      <c r="C89" s="43"/>
      <c r="D89" s="44"/>
      <c r="E89" s="44"/>
      <c r="F89" s="43">
        <f t="shared" si="2"/>
        <v>0</v>
      </c>
    </row>
    <row r="90" spans="1:6" x14ac:dyDescent="0.2">
      <c r="A90" s="20" t="s">
        <v>359</v>
      </c>
      <c r="B90" s="45" t="s">
        <v>162</v>
      </c>
      <c r="C90" s="43"/>
      <c r="D90" s="44"/>
      <c r="E90" s="44"/>
      <c r="F90" s="43">
        <f t="shared" si="2"/>
        <v>0</v>
      </c>
    </row>
    <row r="91" spans="1:6" x14ac:dyDescent="0.2">
      <c r="A91" s="20" t="s">
        <v>360</v>
      </c>
      <c r="B91" s="45" t="s">
        <v>163</v>
      </c>
      <c r="C91" s="43"/>
      <c r="D91" s="44"/>
      <c r="E91" s="44"/>
      <c r="F91" s="43">
        <f t="shared" si="2"/>
        <v>0</v>
      </c>
    </row>
    <row r="92" spans="1:6" x14ac:dyDescent="0.2">
      <c r="A92" s="20" t="s">
        <v>361</v>
      </c>
      <c r="B92" s="45" t="s">
        <v>164</v>
      </c>
      <c r="C92" s="43"/>
      <c r="D92" s="44"/>
      <c r="E92" s="44"/>
      <c r="F92" s="43">
        <f t="shared" si="2"/>
        <v>0</v>
      </c>
    </row>
    <row r="93" spans="1:6" x14ac:dyDescent="0.2">
      <c r="A93" s="20" t="s">
        <v>362</v>
      </c>
      <c r="B93" s="45" t="s">
        <v>165</v>
      </c>
      <c r="C93" s="43"/>
      <c r="D93" s="44"/>
      <c r="E93" s="44"/>
      <c r="F93" s="43">
        <f t="shared" si="2"/>
        <v>0</v>
      </c>
    </row>
    <row r="94" spans="1:6" x14ac:dyDescent="0.2">
      <c r="A94" s="20" t="s">
        <v>363</v>
      </c>
      <c r="B94" s="45" t="s">
        <v>166</v>
      </c>
      <c r="C94" s="43"/>
      <c r="D94" s="44"/>
      <c r="E94" s="44"/>
      <c r="F94" s="43">
        <f t="shared" si="2"/>
        <v>0</v>
      </c>
    </row>
    <row r="95" spans="1:6" x14ac:dyDescent="0.2">
      <c r="A95" s="20" t="s">
        <v>167</v>
      </c>
      <c r="B95" s="45" t="s">
        <v>168</v>
      </c>
      <c r="C95" s="43"/>
      <c r="D95" s="44"/>
      <c r="E95" s="44"/>
      <c r="F95" s="43">
        <f t="shared" si="2"/>
        <v>0</v>
      </c>
    </row>
    <row r="96" spans="1:6" x14ac:dyDescent="0.2">
      <c r="A96" s="20" t="s">
        <v>364</v>
      </c>
      <c r="B96" s="45" t="s">
        <v>169</v>
      </c>
      <c r="C96" s="43"/>
      <c r="D96" s="44"/>
      <c r="E96" s="44"/>
      <c r="F96" s="43">
        <f t="shared" si="2"/>
        <v>0</v>
      </c>
    </row>
    <row r="97" spans="1:23" ht="15" x14ac:dyDescent="0.2">
      <c r="A97" s="59" t="s">
        <v>333</v>
      </c>
      <c r="B97" s="53" t="s">
        <v>170</v>
      </c>
      <c r="C97" s="49">
        <f>SUM(C89:C96)</f>
        <v>0</v>
      </c>
      <c r="D97" s="50">
        <f>SUM(D89:D96)</f>
        <v>0</v>
      </c>
      <c r="E97" s="50">
        <f>SUM(E89:E96)</f>
        <v>0</v>
      </c>
      <c r="F97" s="49">
        <f>SUM(F89:F96)</f>
        <v>0</v>
      </c>
    </row>
    <row r="98" spans="1:23" ht="15.75" x14ac:dyDescent="0.25">
      <c r="A98" s="62" t="s">
        <v>18</v>
      </c>
      <c r="B98" s="53"/>
      <c r="C98" s="54">
        <f>C97+C88+C83</f>
        <v>4513580</v>
      </c>
      <c r="D98" s="55">
        <f>D97+D88+D83</f>
        <v>0</v>
      </c>
      <c r="E98" s="55">
        <f>E97+E88+E83</f>
        <v>0</v>
      </c>
      <c r="F98" s="54">
        <f>F97+F88+F83</f>
        <v>4513580</v>
      </c>
    </row>
    <row r="99" spans="1:23" ht="15.75" x14ac:dyDescent="0.25">
      <c r="A99" s="65" t="s">
        <v>372</v>
      </c>
      <c r="B99" s="66" t="s">
        <v>171</v>
      </c>
      <c r="C99" s="54">
        <f>C25+C26+C51+C60+C74+C83+C88+C97</f>
        <v>407862319</v>
      </c>
      <c r="D99" s="55">
        <f>D25+D26+D51+D60+D74+D83+D88+D97</f>
        <v>0</v>
      </c>
      <c r="E99" s="55">
        <f>E25+E26+E51+E60+E74+E83+E88+E97</f>
        <v>0</v>
      </c>
      <c r="F99" s="54">
        <f>SUM(C99:E99)</f>
        <v>407862319</v>
      </c>
    </row>
    <row r="100" spans="1:23" x14ac:dyDescent="0.2">
      <c r="A100" s="20" t="s">
        <v>365</v>
      </c>
      <c r="B100" s="23" t="s">
        <v>172</v>
      </c>
      <c r="C100" s="67"/>
      <c r="D100" s="20"/>
      <c r="E100" s="20"/>
      <c r="F100" s="43">
        <f t="shared" si="2"/>
        <v>0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2">
      <c r="A101" s="20" t="s">
        <v>173</v>
      </c>
      <c r="B101" s="23" t="s">
        <v>174</v>
      </c>
      <c r="C101" s="67"/>
      <c r="D101" s="20"/>
      <c r="E101" s="20"/>
      <c r="F101" s="43">
        <f t="shared" si="2"/>
        <v>0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2">
      <c r="A102" s="20" t="s">
        <v>366</v>
      </c>
      <c r="B102" s="23" t="s">
        <v>175</v>
      </c>
      <c r="C102" s="67"/>
      <c r="D102" s="20"/>
      <c r="E102" s="20"/>
      <c r="F102" s="43">
        <f t="shared" si="2"/>
        <v>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">
      <c r="A103" s="68" t="s">
        <v>334</v>
      </c>
      <c r="B103" s="51" t="s">
        <v>176</v>
      </c>
      <c r="C103" s="69">
        <f>SUM(C100:C102)</f>
        <v>0</v>
      </c>
      <c r="D103" s="70">
        <f>SUM(D100:D102)</f>
        <v>0</v>
      </c>
      <c r="E103" s="70">
        <f>SUM(E100:E102)</f>
        <v>0</v>
      </c>
      <c r="F103" s="69">
        <f>SUM(F100:F102)</f>
        <v>0</v>
      </c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</row>
    <row r="104" spans="1:23" x14ac:dyDescent="0.2">
      <c r="A104" s="72" t="s">
        <v>367</v>
      </c>
      <c r="B104" s="23" t="s">
        <v>177</v>
      </c>
      <c r="C104" s="73"/>
      <c r="D104" s="72"/>
      <c r="E104" s="72"/>
      <c r="F104" s="43">
        <f t="shared" si="2"/>
        <v>0</v>
      </c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</row>
    <row r="105" spans="1:23" x14ac:dyDescent="0.2">
      <c r="A105" s="72" t="s">
        <v>337</v>
      </c>
      <c r="B105" s="23" t="s">
        <v>178</v>
      </c>
      <c r="C105" s="73"/>
      <c r="D105" s="72"/>
      <c r="E105" s="72"/>
      <c r="F105" s="43">
        <f t="shared" si="2"/>
        <v>0</v>
      </c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</row>
    <row r="106" spans="1:23" x14ac:dyDescent="0.2">
      <c r="A106" s="20" t="s">
        <v>179</v>
      </c>
      <c r="B106" s="23" t="s">
        <v>180</v>
      </c>
      <c r="C106" s="67"/>
      <c r="D106" s="20"/>
      <c r="E106" s="20"/>
      <c r="F106" s="43">
        <f t="shared" si="2"/>
        <v>0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2">
      <c r="A107" s="20" t="s">
        <v>368</v>
      </c>
      <c r="B107" s="23" t="s">
        <v>181</v>
      </c>
      <c r="C107" s="67"/>
      <c r="D107" s="20"/>
      <c r="E107" s="20"/>
      <c r="F107" s="43">
        <f t="shared" ref="F107:F121" si="3">SUM(C107:E107)</f>
        <v>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2">
      <c r="A108" s="75" t="s">
        <v>335</v>
      </c>
      <c r="B108" s="51" t="s">
        <v>182</v>
      </c>
      <c r="C108" s="76">
        <f>SUM(C104:C107)</f>
        <v>0</v>
      </c>
      <c r="D108" s="77">
        <f>SUM(D104:D107)</f>
        <v>0</v>
      </c>
      <c r="E108" s="77">
        <f>SUM(E104:E107)</f>
        <v>0</v>
      </c>
      <c r="F108" s="76">
        <f>SUM(F104:F107)</f>
        <v>0</v>
      </c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</row>
    <row r="109" spans="1:23" x14ac:dyDescent="0.2">
      <c r="A109" s="72" t="s">
        <v>183</v>
      </c>
      <c r="B109" s="23" t="s">
        <v>184</v>
      </c>
      <c r="C109" s="73"/>
      <c r="D109" s="72"/>
      <c r="E109" s="72"/>
      <c r="F109" s="43">
        <f t="shared" si="3"/>
        <v>0</v>
      </c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</row>
    <row r="110" spans="1:23" x14ac:dyDescent="0.2">
      <c r="A110" s="72" t="s">
        <v>185</v>
      </c>
      <c r="B110" s="23" t="s">
        <v>186</v>
      </c>
      <c r="C110" s="73"/>
      <c r="D110" s="72"/>
      <c r="E110" s="72"/>
      <c r="F110" s="43">
        <f t="shared" si="3"/>
        <v>0</v>
      </c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</row>
    <row r="111" spans="1:23" x14ac:dyDescent="0.2">
      <c r="A111" s="75" t="s">
        <v>187</v>
      </c>
      <c r="B111" s="51" t="s">
        <v>188</v>
      </c>
      <c r="C111" s="79">
        <v>0</v>
      </c>
      <c r="D111" s="72"/>
      <c r="E111" s="72"/>
      <c r="F111" s="43">
        <f t="shared" si="3"/>
        <v>0</v>
      </c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</row>
    <row r="112" spans="1:23" x14ac:dyDescent="0.2">
      <c r="A112" s="72" t="s">
        <v>189</v>
      </c>
      <c r="B112" s="23" t="s">
        <v>190</v>
      </c>
      <c r="C112" s="73"/>
      <c r="D112" s="72"/>
      <c r="E112" s="72"/>
      <c r="F112" s="43">
        <f t="shared" si="3"/>
        <v>0</v>
      </c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</row>
    <row r="113" spans="1:23" x14ac:dyDescent="0.2">
      <c r="A113" s="72" t="s">
        <v>191</v>
      </c>
      <c r="B113" s="23" t="s">
        <v>192</v>
      </c>
      <c r="C113" s="73"/>
      <c r="D113" s="72"/>
      <c r="E113" s="72"/>
      <c r="F113" s="43">
        <f t="shared" si="3"/>
        <v>0</v>
      </c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</row>
    <row r="114" spans="1:23" x14ac:dyDescent="0.2">
      <c r="A114" s="72" t="s">
        <v>193</v>
      </c>
      <c r="B114" s="23" t="s">
        <v>194</v>
      </c>
      <c r="C114" s="73"/>
      <c r="D114" s="72"/>
      <c r="E114" s="72"/>
      <c r="F114" s="43">
        <f t="shared" si="3"/>
        <v>0</v>
      </c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</row>
    <row r="115" spans="1:23" ht="15" x14ac:dyDescent="0.2">
      <c r="A115" s="80" t="s">
        <v>336</v>
      </c>
      <c r="B115" s="56" t="s">
        <v>195</v>
      </c>
      <c r="C115" s="76">
        <f>C114+C113+C112+C111+C110+C109+C108+C103</f>
        <v>0</v>
      </c>
      <c r="D115" s="76">
        <f>D114+D113+D112+D111+D110+D109+D108+D103</f>
        <v>0</v>
      </c>
      <c r="E115" s="76">
        <f>E114+E113+E112+E111+E110+E109+E108+E103</f>
        <v>0</v>
      </c>
      <c r="F115" s="76">
        <f>F114+F113+F112+F111+F110+F109+F108+F103</f>
        <v>0</v>
      </c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</row>
    <row r="116" spans="1:23" x14ac:dyDescent="0.2">
      <c r="A116" s="72" t="s">
        <v>196</v>
      </c>
      <c r="B116" s="23" t="s">
        <v>197</v>
      </c>
      <c r="C116" s="73"/>
      <c r="D116" s="72"/>
      <c r="E116" s="72"/>
      <c r="F116" s="43">
        <f t="shared" si="3"/>
        <v>0</v>
      </c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</row>
    <row r="117" spans="1:23" x14ac:dyDescent="0.2">
      <c r="A117" s="20" t="s">
        <v>198</v>
      </c>
      <c r="B117" s="23" t="s">
        <v>199</v>
      </c>
      <c r="C117" s="67"/>
      <c r="D117" s="20"/>
      <c r="E117" s="20"/>
      <c r="F117" s="43">
        <f t="shared" si="3"/>
        <v>0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x14ac:dyDescent="0.2">
      <c r="A118" s="72" t="s">
        <v>369</v>
      </c>
      <c r="B118" s="23" t="s">
        <v>200</v>
      </c>
      <c r="C118" s="73"/>
      <c r="D118" s="72"/>
      <c r="E118" s="72"/>
      <c r="F118" s="43">
        <f t="shared" si="3"/>
        <v>0</v>
      </c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</row>
    <row r="119" spans="1:23" x14ac:dyDescent="0.2">
      <c r="A119" s="72" t="s">
        <v>338</v>
      </c>
      <c r="B119" s="23" t="s">
        <v>201</v>
      </c>
      <c r="C119" s="73"/>
      <c r="D119" s="72"/>
      <c r="E119" s="72"/>
      <c r="F119" s="43">
        <f t="shared" si="3"/>
        <v>0</v>
      </c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</row>
    <row r="120" spans="1:23" ht="15" x14ac:dyDescent="0.2">
      <c r="A120" s="80" t="s">
        <v>339</v>
      </c>
      <c r="B120" s="56" t="s">
        <v>202</v>
      </c>
      <c r="C120" s="76">
        <f>C119+C118+C117+C116</f>
        <v>0</v>
      </c>
      <c r="D120" s="77">
        <f>D119+D118+D117+D116</f>
        <v>0</v>
      </c>
      <c r="E120" s="77">
        <f>E119+E118+E117+E116</f>
        <v>0</v>
      </c>
      <c r="F120" s="76">
        <f>F119+F118+F117+F116</f>
        <v>0</v>
      </c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</row>
    <row r="121" spans="1:23" x14ac:dyDescent="0.2">
      <c r="A121" s="20" t="s">
        <v>203</v>
      </c>
      <c r="B121" s="23" t="s">
        <v>204</v>
      </c>
      <c r="C121" s="67"/>
      <c r="D121" s="20"/>
      <c r="E121" s="20"/>
      <c r="F121" s="43">
        <f t="shared" si="3"/>
        <v>0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ht="15.75" x14ac:dyDescent="0.2">
      <c r="A122" s="81" t="s">
        <v>373</v>
      </c>
      <c r="B122" s="82" t="s">
        <v>205</v>
      </c>
      <c r="C122" s="76">
        <f>C121+C120+C115</f>
        <v>0</v>
      </c>
      <c r="D122" s="76">
        <f>D121+D120+D115</f>
        <v>0</v>
      </c>
      <c r="E122" s="76">
        <f>E121+E120+E115</f>
        <v>0</v>
      </c>
      <c r="F122" s="76">
        <f>F121+F120+F115</f>
        <v>0</v>
      </c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</row>
    <row r="123" spans="1:23" ht="15.75" x14ac:dyDescent="0.25">
      <c r="A123" s="83" t="s">
        <v>409</v>
      </c>
      <c r="B123" s="84"/>
      <c r="C123" s="85">
        <f>C122+C99</f>
        <v>407862319</v>
      </c>
      <c r="D123" s="85">
        <f>D122+D99</f>
        <v>0</v>
      </c>
      <c r="E123" s="85">
        <f>E122+E99</f>
        <v>0</v>
      </c>
      <c r="F123" s="85">
        <f>F122+F99</f>
        <v>407862319</v>
      </c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7"/>
  <sheetViews>
    <sheetView topLeftCell="A80" zoomScaleNormal="100" workbookViewId="0">
      <selection activeCell="C87" sqref="C87"/>
    </sheetView>
  </sheetViews>
  <sheetFormatPr defaultRowHeight="14.25" x14ac:dyDescent="0.2"/>
  <cols>
    <col min="1" max="1" width="92.5703125" style="36" customWidth="1"/>
    <col min="2" max="2" width="9.140625" style="36"/>
    <col min="3" max="3" width="17" style="36" customWidth="1"/>
    <col min="4" max="4" width="14.140625" style="36" customWidth="1"/>
    <col min="5" max="5" width="11.140625" style="36" customWidth="1"/>
    <col min="6" max="6" width="18.5703125" style="36" customWidth="1"/>
    <col min="7" max="16384" width="9.140625" style="36"/>
  </cols>
  <sheetData>
    <row r="1" spans="1:8" ht="15.75" x14ac:dyDescent="0.25">
      <c r="E1" s="88" t="s">
        <v>449</v>
      </c>
    </row>
    <row r="2" spans="1:8" ht="24" customHeight="1" x14ac:dyDescent="0.25">
      <c r="A2" s="99" t="s">
        <v>454</v>
      </c>
      <c r="B2" s="100"/>
      <c r="C2" s="100"/>
      <c r="D2" s="100"/>
      <c r="E2" s="100"/>
      <c r="F2" s="101"/>
    </row>
    <row r="3" spans="1:8" ht="24" customHeight="1" x14ac:dyDescent="0.3">
      <c r="A3" s="102" t="s">
        <v>446</v>
      </c>
      <c r="B3" s="100"/>
      <c r="C3" s="100"/>
      <c r="D3" s="100"/>
      <c r="E3" s="100"/>
      <c r="F3" s="101"/>
      <c r="H3" s="89"/>
    </row>
    <row r="4" spans="1:8" ht="18.75" x14ac:dyDescent="0.3">
      <c r="A4" s="39"/>
    </row>
    <row r="5" spans="1:8" ht="15" x14ac:dyDescent="0.25">
      <c r="A5" s="40" t="s">
        <v>439</v>
      </c>
    </row>
    <row r="6" spans="1:8" ht="69.75" customHeight="1" x14ac:dyDescent="0.2">
      <c r="A6" s="16" t="s">
        <v>34</v>
      </c>
      <c r="B6" s="17" t="s">
        <v>33</v>
      </c>
      <c r="C6" s="41" t="s">
        <v>20</v>
      </c>
      <c r="D6" s="41" t="s">
        <v>21</v>
      </c>
      <c r="E6" s="41" t="s">
        <v>22</v>
      </c>
      <c r="F6" s="41" t="s">
        <v>32</v>
      </c>
    </row>
    <row r="7" spans="1:8" ht="15" customHeight="1" x14ac:dyDescent="0.2">
      <c r="A7" s="46" t="s">
        <v>206</v>
      </c>
      <c r="B7" s="21" t="s">
        <v>207</v>
      </c>
      <c r="C7" s="43"/>
      <c r="D7" s="43"/>
      <c r="E7" s="43"/>
      <c r="F7" s="43">
        <f>SUM(C7:E7)</f>
        <v>0</v>
      </c>
    </row>
    <row r="8" spans="1:8" ht="15" customHeight="1" x14ac:dyDescent="0.2">
      <c r="A8" s="23" t="s">
        <v>208</v>
      </c>
      <c r="B8" s="21" t="s">
        <v>209</v>
      </c>
      <c r="C8" s="43"/>
      <c r="D8" s="43"/>
      <c r="E8" s="43"/>
      <c r="F8" s="43">
        <f t="shared" ref="F8:F71" si="0">SUM(C8:E8)</f>
        <v>0</v>
      </c>
    </row>
    <row r="9" spans="1:8" ht="15" customHeight="1" x14ac:dyDescent="0.2">
      <c r="A9" s="23" t="s">
        <v>210</v>
      </c>
      <c r="B9" s="21" t="s">
        <v>211</v>
      </c>
      <c r="C9" s="43"/>
      <c r="D9" s="43"/>
      <c r="E9" s="43"/>
      <c r="F9" s="43">
        <f t="shared" si="0"/>
        <v>0</v>
      </c>
    </row>
    <row r="10" spans="1:8" ht="15" customHeight="1" x14ac:dyDescent="0.2">
      <c r="A10" s="23" t="s">
        <v>212</v>
      </c>
      <c r="B10" s="21" t="s">
        <v>213</v>
      </c>
      <c r="C10" s="43"/>
      <c r="D10" s="43"/>
      <c r="E10" s="43"/>
      <c r="F10" s="43">
        <f t="shared" si="0"/>
        <v>0</v>
      </c>
    </row>
    <row r="11" spans="1:8" ht="15" customHeight="1" x14ac:dyDescent="0.2">
      <c r="A11" s="23" t="s">
        <v>214</v>
      </c>
      <c r="B11" s="21" t="s">
        <v>215</v>
      </c>
      <c r="C11" s="43"/>
      <c r="D11" s="43"/>
      <c r="E11" s="43"/>
      <c r="F11" s="43">
        <f t="shared" si="0"/>
        <v>0</v>
      </c>
    </row>
    <row r="12" spans="1:8" ht="15" customHeight="1" x14ac:dyDescent="0.2">
      <c r="A12" s="23" t="s">
        <v>216</v>
      </c>
      <c r="B12" s="21" t="s">
        <v>217</v>
      </c>
      <c r="C12" s="43"/>
      <c r="D12" s="43"/>
      <c r="E12" s="43"/>
      <c r="F12" s="43">
        <f t="shared" si="0"/>
        <v>0</v>
      </c>
    </row>
    <row r="13" spans="1:8" ht="15" customHeight="1" x14ac:dyDescent="0.2">
      <c r="A13" s="51" t="s">
        <v>411</v>
      </c>
      <c r="B13" s="34" t="s">
        <v>218</v>
      </c>
      <c r="C13" s="49">
        <f>SUM(C7:C12)</f>
        <v>0</v>
      </c>
      <c r="D13" s="49">
        <f>SUM(D7:D12)</f>
        <v>0</v>
      </c>
      <c r="E13" s="49">
        <f>SUM(E7:E12)</f>
        <v>0</v>
      </c>
      <c r="F13" s="49">
        <f>SUM(F7:F12)</f>
        <v>0</v>
      </c>
    </row>
    <row r="14" spans="1:8" ht="15" customHeight="1" x14ac:dyDescent="0.2">
      <c r="A14" s="23" t="s">
        <v>219</v>
      </c>
      <c r="B14" s="21" t="s">
        <v>220</v>
      </c>
      <c r="C14" s="43"/>
      <c r="D14" s="43"/>
      <c r="E14" s="43"/>
      <c r="F14" s="43">
        <f t="shared" si="0"/>
        <v>0</v>
      </c>
    </row>
    <row r="15" spans="1:8" ht="15" customHeight="1" x14ac:dyDescent="0.2">
      <c r="A15" s="23" t="s">
        <v>221</v>
      </c>
      <c r="B15" s="21" t="s">
        <v>222</v>
      </c>
      <c r="C15" s="43"/>
      <c r="D15" s="43"/>
      <c r="E15" s="43"/>
      <c r="F15" s="43">
        <f t="shared" si="0"/>
        <v>0</v>
      </c>
    </row>
    <row r="16" spans="1:8" ht="15" customHeight="1" x14ac:dyDescent="0.2">
      <c r="A16" s="23" t="s">
        <v>374</v>
      </c>
      <c r="B16" s="21" t="s">
        <v>223</v>
      </c>
      <c r="C16" s="43"/>
      <c r="D16" s="43"/>
      <c r="E16" s="43"/>
      <c r="F16" s="43">
        <f t="shared" si="0"/>
        <v>0</v>
      </c>
    </row>
    <row r="17" spans="1:6" ht="15" customHeight="1" x14ac:dyDescent="0.2">
      <c r="A17" s="23" t="s">
        <v>375</v>
      </c>
      <c r="B17" s="21" t="s">
        <v>224</v>
      </c>
      <c r="C17" s="43"/>
      <c r="D17" s="43"/>
      <c r="E17" s="43"/>
      <c r="F17" s="43">
        <f t="shared" si="0"/>
        <v>0</v>
      </c>
    </row>
    <row r="18" spans="1:6" ht="15" customHeight="1" x14ac:dyDescent="0.2">
      <c r="A18" s="23" t="s">
        <v>376</v>
      </c>
      <c r="B18" s="21" t="s">
        <v>225</v>
      </c>
      <c r="C18" s="43">
        <v>6428100</v>
      </c>
      <c r="D18" s="43"/>
      <c r="E18" s="43"/>
      <c r="F18" s="43">
        <f t="shared" si="0"/>
        <v>6428100</v>
      </c>
    </row>
    <row r="19" spans="1:6" ht="15" customHeight="1" x14ac:dyDescent="0.2">
      <c r="A19" s="56" t="s">
        <v>412</v>
      </c>
      <c r="B19" s="64" t="s">
        <v>226</v>
      </c>
      <c r="C19" s="49">
        <f>C18+C17+C16+C15+C14+C13</f>
        <v>6428100</v>
      </c>
      <c r="D19" s="49">
        <f>D18+D17+D16+D15+D14+D13</f>
        <v>0</v>
      </c>
      <c r="E19" s="49">
        <f>E18+E17+E16+E15+E14+E13</f>
        <v>0</v>
      </c>
      <c r="F19" s="49">
        <f>F18+F17+F16+F15+F14+F13</f>
        <v>6428100</v>
      </c>
    </row>
    <row r="20" spans="1:6" ht="15" customHeight="1" x14ac:dyDescent="0.2">
      <c r="A20" s="23" t="s">
        <v>380</v>
      </c>
      <c r="B20" s="21" t="s">
        <v>235</v>
      </c>
      <c r="C20" s="43"/>
      <c r="D20" s="43"/>
      <c r="E20" s="43"/>
      <c r="F20" s="43">
        <f t="shared" si="0"/>
        <v>0</v>
      </c>
    </row>
    <row r="21" spans="1:6" ht="15" customHeight="1" x14ac:dyDescent="0.2">
      <c r="A21" s="23" t="s">
        <v>381</v>
      </c>
      <c r="B21" s="21" t="s">
        <v>236</v>
      </c>
      <c r="C21" s="43"/>
      <c r="D21" s="43"/>
      <c r="E21" s="43"/>
      <c r="F21" s="43">
        <f t="shared" si="0"/>
        <v>0</v>
      </c>
    </row>
    <row r="22" spans="1:6" ht="15" customHeight="1" x14ac:dyDescent="0.2">
      <c r="A22" s="51" t="s">
        <v>414</v>
      </c>
      <c r="B22" s="34" t="s">
        <v>237</v>
      </c>
      <c r="C22" s="49">
        <f>SUM(C20:C21)</f>
        <v>0</v>
      </c>
      <c r="D22" s="49">
        <f>SUM(D20:D21)</f>
        <v>0</v>
      </c>
      <c r="E22" s="49">
        <f>SUM(E20:E21)</f>
        <v>0</v>
      </c>
      <c r="F22" s="49">
        <f>SUM(F20:F21)</f>
        <v>0</v>
      </c>
    </row>
    <row r="23" spans="1:6" ht="15" customHeight="1" x14ac:dyDescent="0.2">
      <c r="A23" s="23" t="s">
        <v>382</v>
      </c>
      <c r="B23" s="21" t="s">
        <v>238</v>
      </c>
      <c r="C23" s="43"/>
      <c r="D23" s="43"/>
      <c r="E23" s="43"/>
      <c r="F23" s="43">
        <f t="shared" si="0"/>
        <v>0</v>
      </c>
    </row>
    <row r="24" spans="1:6" ht="15" customHeight="1" x14ac:dyDescent="0.2">
      <c r="A24" s="23" t="s">
        <v>383</v>
      </c>
      <c r="B24" s="21" t="s">
        <v>239</v>
      </c>
      <c r="C24" s="43"/>
      <c r="D24" s="43"/>
      <c r="E24" s="43"/>
      <c r="F24" s="43">
        <f t="shared" si="0"/>
        <v>0</v>
      </c>
    </row>
    <row r="25" spans="1:6" ht="15" customHeight="1" x14ac:dyDescent="0.2">
      <c r="A25" s="23" t="s">
        <v>384</v>
      </c>
      <c r="B25" s="21" t="s">
        <v>240</v>
      </c>
      <c r="C25" s="43"/>
      <c r="D25" s="43"/>
      <c r="E25" s="43"/>
      <c r="F25" s="43">
        <f t="shared" si="0"/>
        <v>0</v>
      </c>
    </row>
    <row r="26" spans="1:6" ht="15" customHeight="1" x14ac:dyDescent="0.2">
      <c r="A26" s="23" t="s">
        <v>385</v>
      </c>
      <c r="B26" s="21" t="s">
        <v>241</v>
      </c>
      <c r="C26" s="43"/>
      <c r="D26" s="43"/>
      <c r="E26" s="43"/>
      <c r="F26" s="43">
        <f t="shared" si="0"/>
        <v>0</v>
      </c>
    </row>
    <row r="27" spans="1:6" ht="15" customHeight="1" x14ac:dyDescent="0.2">
      <c r="A27" s="23" t="s">
        <v>386</v>
      </c>
      <c r="B27" s="21" t="s">
        <v>242</v>
      </c>
      <c r="C27" s="43"/>
      <c r="D27" s="43"/>
      <c r="E27" s="43"/>
      <c r="F27" s="43">
        <f t="shared" si="0"/>
        <v>0</v>
      </c>
    </row>
    <row r="28" spans="1:6" ht="15" customHeight="1" x14ac:dyDescent="0.2">
      <c r="A28" s="23" t="s">
        <v>243</v>
      </c>
      <c r="B28" s="21" t="s">
        <v>244</v>
      </c>
      <c r="C28" s="43"/>
      <c r="D28" s="43"/>
      <c r="E28" s="43"/>
      <c r="F28" s="43">
        <f t="shared" si="0"/>
        <v>0</v>
      </c>
    </row>
    <row r="29" spans="1:6" ht="15" customHeight="1" x14ac:dyDescent="0.2">
      <c r="A29" s="23" t="s">
        <v>387</v>
      </c>
      <c r="B29" s="21" t="s">
        <v>245</v>
      </c>
      <c r="C29" s="43"/>
      <c r="D29" s="43"/>
      <c r="E29" s="43"/>
      <c r="F29" s="43">
        <f t="shared" si="0"/>
        <v>0</v>
      </c>
    </row>
    <row r="30" spans="1:6" ht="15" customHeight="1" x14ac:dyDescent="0.2">
      <c r="A30" s="23" t="s">
        <v>388</v>
      </c>
      <c r="B30" s="21" t="s">
        <v>246</v>
      </c>
      <c r="C30" s="43"/>
      <c r="D30" s="43"/>
      <c r="E30" s="43"/>
      <c r="F30" s="43">
        <f t="shared" si="0"/>
        <v>0</v>
      </c>
    </row>
    <row r="31" spans="1:6" ht="15" customHeight="1" x14ac:dyDescent="0.2">
      <c r="A31" s="51" t="s">
        <v>415</v>
      </c>
      <c r="B31" s="34" t="s">
        <v>247</v>
      </c>
      <c r="C31" s="49">
        <f>SUM(C26:C30)</f>
        <v>0</v>
      </c>
      <c r="D31" s="49">
        <f>SUM(D26:D30)</f>
        <v>0</v>
      </c>
      <c r="E31" s="49">
        <f>SUM(E26:E30)</f>
        <v>0</v>
      </c>
      <c r="F31" s="49">
        <f>SUM(C31:E31)</f>
        <v>0</v>
      </c>
    </row>
    <row r="32" spans="1:6" ht="15" customHeight="1" x14ac:dyDescent="0.2">
      <c r="A32" s="23" t="s">
        <v>389</v>
      </c>
      <c r="B32" s="21" t="s">
        <v>248</v>
      </c>
      <c r="C32" s="43"/>
      <c r="D32" s="43"/>
      <c r="E32" s="43"/>
      <c r="F32" s="43">
        <f t="shared" si="0"/>
        <v>0</v>
      </c>
    </row>
    <row r="33" spans="1:6" ht="15" customHeight="1" x14ac:dyDescent="0.2">
      <c r="A33" s="56" t="s">
        <v>416</v>
      </c>
      <c r="B33" s="64" t="s">
        <v>249</v>
      </c>
      <c r="C33" s="49">
        <f>C32+C31+C25+C24+C23+C22</f>
        <v>0</v>
      </c>
      <c r="D33" s="49">
        <f>D32+D31+D25+D24+D23+D22</f>
        <v>0</v>
      </c>
      <c r="E33" s="49">
        <f>E32+E31+E25+E24+E23+E22</f>
        <v>0</v>
      </c>
      <c r="F33" s="49">
        <f>F32+F31+F25+F24+F23+F22</f>
        <v>0</v>
      </c>
    </row>
    <row r="34" spans="1:6" ht="15" customHeight="1" x14ac:dyDescent="0.2">
      <c r="A34" s="20" t="s">
        <v>250</v>
      </c>
      <c r="B34" s="21" t="s">
        <v>251</v>
      </c>
      <c r="C34" s="43"/>
      <c r="D34" s="43"/>
      <c r="E34" s="43"/>
      <c r="F34" s="43">
        <f t="shared" si="0"/>
        <v>0</v>
      </c>
    </row>
    <row r="35" spans="1:6" ht="15" customHeight="1" x14ac:dyDescent="0.2">
      <c r="A35" s="20" t="s">
        <v>390</v>
      </c>
      <c r="B35" s="21" t="s">
        <v>252</v>
      </c>
      <c r="C35" s="43"/>
      <c r="D35" s="43"/>
      <c r="E35" s="43"/>
      <c r="F35" s="43">
        <f t="shared" si="0"/>
        <v>0</v>
      </c>
    </row>
    <row r="36" spans="1:6" ht="15" customHeight="1" x14ac:dyDescent="0.2">
      <c r="A36" s="20" t="s">
        <v>391</v>
      </c>
      <c r="B36" s="21" t="s">
        <v>253</v>
      </c>
      <c r="C36" s="43">
        <v>100000</v>
      </c>
      <c r="D36" s="43"/>
      <c r="E36" s="43"/>
      <c r="F36" s="43">
        <f t="shared" si="0"/>
        <v>100000</v>
      </c>
    </row>
    <row r="37" spans="1:6" ht="15" customHeight="1" x14ac:dyDescent="0.2">
      <c r="A37" s="20" t="s">
        <v>392</v>
      </c>
      <c r="B37" s="21" t="s">
        <v>254</v>
      </c>
      <c r="C37" s="43"/>
      <c r="D37" s="43"/>
      <c r="E37" s="43"/>
      <c r="F37" s="43">
        <f t="shared" si="0"/>
        <v>0</v>
      </c>
    </row>
    <row r="38" spans="1:6" ht="15" customHeight="1" x14ac:dyDescent="0.2">
      <c r="A38" s="20" t="s">
        <v>255</v>
      </c>
      <c r="B38" s="21" t="s">
        <v>256</v>
      </c>
      <c r="C38" s="43"/>
      <c r="D38" s="43"/>
      <c r="E38" s="43"/>
      <c r="F38" s="43">
        <f t="shared" si="0"/>
        <v>0</v>
      </c>
    </row>
    <row r="39" spans="1:6" ht="15" customHeight="1" x14ac:dyDescent="0.2">
      <c r="A39" s="20" t="s">
        <v>257</v>
      </c>
      <c r="B39" s="21" t="s">
        <v>258</v>
      </c>
      <c r="C39" s="43"/>
      <c r="D39" s="43"/>
      <c r="E39" s="43"/>
      <c r="F39" s="43">
        <f t="shared" si="0"/>
        <v>0</v>
      </c>
    </row>
    <row r="40" spans="1:6" ht="15" customHeight="1" x14ac:dyDescent="0.2">
      <c r="A40" s="20" t="s">
        <v>259</v>
      </c>
      <c r="B40" s="21" t="s">
        <v>260</v>
      </c>
      <c r="C40" s="43"/>
      <c r="D40" s="43"/>
      <c r="E40" s="43"/>
      <c r="F40" s="43">
        <f t="shared" si="0"/>
        <v>0</v>
      </c>
    </row>
    <row r="41" spans="1:6" ht="15" customHeight="1" x14ac:dyDescent="0.2">
      <c r="A41" s="20" t="s">
        <v>393</v>
      </c>
      <c r="B41" s="21" t="s">
        <v>452</v>
      </c>
      <c r="C41" s="43"/>
      <c r="D41" s="43"/>
      <c r="E41" s="43"/>
      <c r="F41" s="43">
        <f t="shared" si="0"/>
        <v>0</v>
      </c>
    </row>
    <row r="42" spans="1:6" ht="15" customHeight="1" x14ac:dyDescent="0.2">
      <c r="A42" s="20" t="s">
        <v>394</v>
      </c>
      <c r="B42" s="21" t="s">
        <v>261</v>
      </c>
      <c r="C42" s="43"/>
      <c r="D42" s="43"/>
      <c r="E42" s="43"/>
      <c r="F42" s="43">
        <f t="shared" si="0"/>
        <v>0</v>
      </c>
    </row>
    <row r="43" spans="1:6" ht="15" customHeight="1" x14ac:dyDescent="0.2">
      <c r="A43" s="20" t="s">
        <v>395</v>
      </c>
      <c r="B43" s="21" t="s">
        <v>262</v>
      </c>
      <c r="C43" s="43"/>
      <c r="D43" s="43"/>
      <c r="E43" s="43"/>
      <c r="F43" s="43">
        <f t="shared" si="0"/>
        <v>0</v>
      </c>
    </row>
    <row r="44" spans="1:6" ht="15" customHeight="1" x14ac:dyDescent="0.2">
      <c r="A44" s="59" t="s">
        <v>417</v>
      </c>
      <c r="B44" s="64" t="s">
        <v>263</v>
      </c>
      <c r="C44" s="49">
        <f>SUM(C34:C43)</f>
        <v>100000</v>
      </c>
      <c r="D44" s="49">
        <f>SUM(D34:D43)</f>
        <v>0</v>
      </c>
      <c r="E44" s="49">
        <f>SUM(E34:E43)</f>
        <v>0</v>
      </c>
      <c r="F44" s="49">
        <f>SUM(F34:F43)</f>
        <v>100000</v>
      </c>
    </row>
    <row r="45" spans="1:6" ht="15" customHeight="1" x14ac:dyDescent="0.2">
      <c r="A45" s="20" t="s">
        <v>272</v>
      </c>
      <c r="B45" s="21" t="s">
        <v>273</v>
      </c>
      <c r="C45" s="43"/>
      <c r="D45" s="43"/>
      <c r="E45" s="43"/>
      <c r="F45" s="43">
        <f t="shared" si="0"/>
        <v>0</v>
      </c>
    </row>
    <row r="46" spans="1:6" ht="15" customHeight="1" x14ac:dyDescent="0.2">
      <c r="A46" s="23" t="s">
        <v>399</v>
      </c>
      <c r="B46" s="21" t="s">
        <v>274</v>
      </c>
      <c r="C46" s="43"/>
      <c r="D46" s="43"/>
      <c r="E46" s="43"/>
      <c r="F46" s="43">
        <f t="shared" si="0"/>
        <v>0</v>
      </c>
    </row>
    <row r="47" spans="1:6" ht="15" customHeight="1" x14ac:dyDescent="0.2">
      <c r="A47" s="20" t="s">
        <v>400</v>
      </c>
      <c r="B47" s="21" t="s">
        <v>442</v>
      </c>
      <c r="C47" s="43"/>
      <c r="D47" s="43"/>
      <c r="E47" s="43"/>
      <c r="F47" s="43">
        <f t="shared" si="0"/>
        <v>0</v>
      </c>
    </row>
    <row r="48" spans="1:6" ht="15" customHeight="1" x14ac:dyDescent="0.2">
      <c r="A48" s="56" t="s">
        <v>419</v>
      </c>
      <c r="B48" s="64" t="s">
        <v>275</v>
      </c>
      <c r="C48" s="49">
        <f>SUM(C45:C47)</f>
        <v>0</v>
      </c>
      <c r="D48" s="49">
        <f>SUM(D45:D47)</f>
        <v>0</v>
      </c>
      <c r="E48" s="49">
        <f>SUM(E45:E47)</f>
        <v>0</v>
      </c>
      <c r="F48" s="49">
        <f>SUM(F45:F47)</f>
        <v>0</v>
      </c>
    </row>
    <row r="49" spans="1:6" ht="15" customHeight="1" x14ac:dyDescent="0.25">
      <c r="A49" s="62" t="s">
        <v>19</v>
      </c>
      <c r="B49" s="90"/>
      <c r="C49" s="85">
        <f>C48+C44+C33+C19</f>
        <v>6528100</v>
      </c>
      <c r="D49" s="85">
        <f>D48+D44+D33+D19</f>
        <v>0</v>
      </c>
      <c r="E49" s="85">
        <f>E48+E44+E33+E19</f>
        <v>0</v>
      </c>
      <c r="F49" s="85">
        <f>F48+F44+F33+F19</f>
        <v>6528100</v>
      </c>
    </row>
    <row r="50" spans="1:6" ht="15" customHeight="1" x14ac:dyDescent="0.2">
      <c r="A50" s="23" t="s">
        <v>227</v>
      </c>
      <c r="B50" s="21" t="s">
        <v>228</v>
      </c>
      <c r="C50" s="43"/>
      <c r="D50" s="43"/>
      <c r="E50" s="43"/>
      <c r="F50" s="43">
        <f t="shared" si="0"/>
        <v>0</v>
      </c>
    </row>
    <row r="51" spans="1:6" ht="15" customHeight="1" x14ac:dyDescent="0.2">
      <c r="A51" s="23" t="s">
        <v>229</v>
      </c>
      <c r="B51" s="21" t="s">
        <v>230</v>
      </c>
      <c r="C51" s="43"/>
      <c r="D51" s="43"/>
      <c r="E51" s="43"/>
      <c r="F51" s="43">
        <f t="shared" si="0"/>
        <v>0</v>
      </c>
    </row>
    <row r="52" spans="1:6" ht="15" customHeight="1" x14ac:dyDescent="0.2">
      <c r="A52" s="23" t="s">
        <v>377</v>
      </c>
      <c r="B52" s="21" t="s">
        <v>231</v>
      </c>
      <c r="C52" s="43"/>
      <c r="D52" s="43"/>
      <c r="E52" s="43"/>
      <c r="F52" s="43">
        <f t="shared" si="0"/>
        <v>0</v>
      </c>
    </row>
    <row r="53" spans="1:6" ht="15" customHeight="1" x14ac:dyDescent="0.2">
      <c r="A53" s="23" t="s">
        <v>378</v>
      </c>
      <c r="B53" s="21" t="s">
        <v>232</v>
      </c>
      <c r="C53" s="43"/>
      <c r="D53" s="43"/>
      <c r="E53" s="43"/>
      <c r="F53" s="43">
        <f t="shared" si="0"/>
        <v>0</v>
      </c>
    </row>
    <row r="54" spans="1:6" ht="15" customHeight="1" x14ac:dyDescent="0.2">
      <c r="A54" s="23" t="s">
        <v>379</v>
      </c>
      <c r="B54" s="21" t="s">
        <v>233</v>
      </c>
      <c r="C54" s="43"/>
      <c r="D54" s="43"/>
      <c r="E54" s="43"/>
      <c r="F54" s="43">
        <f t="shared" si="0"/>
        <v>0</v>
      </c>
    </row>
    <row r="55" spans="1:6" ht="15" customHeight="1" x14ac:dyDescent="0.2">
      <c r="A55" s="56" t="s">
        <v>413</v>
      </c>
      <c r="B55" s="64" t="s">
        <v>234</v>
      </c>
      <c r="C55" s="49">
        <f>SUM(C50:C54)</f>
        <v>0</v>
      </c>
      <c r="D55" s="49">
        <f>SUM(D50:D54)</f>
        <v>0</v>
      </c>
      <c r="E55" s="49">
        <f>SUM(E50:E54)</f>
        <v>0</v>
      </c>
      <c r="F55" s="49">
        <f>SUM(F50:F54)</f>
        <v>0</v>
      </c>
    </row>
    <row r="56" spans="1:6" ht="15" customHeight="1" x14ac:dyDescent="0.2">
      <c r="A56" s="20" t="s">
        <v>396</v>
      </c>
      <c r="B56" s="21" t="s">
        <v>264</v>
      </c>
      <c r="C56" s="43"/>
      <c r="D56" s="43"/>
      <c r="E56" s="43"/>
      <c r="F56" s="43">
        <f t="shared" si="0"/>
        <v>0</v>
      </c>
    </row>
    <row r="57" spans="1:6" ht="15" customHeight="1" x14ac:dyDescent="0.2">
      <c r="A57" s="20" t="s">
        <v>397</v>
      </c>
      <c r="B57" s="21" t="s">
        <v>265</v>
      </c>
      <c r="C57" s="43"/>
      <c r="D57" s="43"/>
      <c r="E57" s="43"/>
      <c r="F57" s="43">
        <f t="shared" si="0"/>
        <v>0</v>
      </c>
    </row>
    <row r="58" spans="1:6" ht="15" customHeight="1" x14ac:dyDescent="0.2">
      <c r="A58" s="20" t="s">
        <v>266</v>
      </c>
      <c r="B58" s="21" t="s">
        <v>267</v>
      </c>
      <c r="C58" s="43"/>
      <c r="D58" s="43"/>
      <c r="E58" s="43"/>
      <c r="F58" s="43">
        <f t="shared" si="0"/>
        <v>0</v>
      </c>
    </row>
    <row r="59" spans="1:6" ht="15" customHeight="1" x14ac:dyDescent="0.2">
      <c r="A59" s="20" t="s">
        <v>398</v>
      </c>
      <c r="B59" s="21" t="s">
        <v>268</v>
      </c>
      <c r="C59" s="43"/>
      <c r="D59" s="43"/>
      <c r="E59" s="43"/>
      <c r="F59" s="43">
        <f t="shared" si="0"/>
        <v>0</v>
      </c>
    </row>
    <row r="60" spans="1:6" ht="15" customHeight="1" x14ac:dyDescent="0.2">
      <c r="A60" s="20" t="s">
        <v>269</v>
      </c>
      <c r="B60" s="21" t="s">
        <v>270</v>
      </c>
      <c r="C60" s="43"/>
      <c r="D60" s="43"/>
      <c r="E60" s="43"/>
      <c r="F60" s="43">
        <f t="shared" si="0"/>
        <v>0</v>
      </c>
    </row>
    <row r="61" spans="1:6" ht="15" customHeight="1" x14ac:dyDescent="0.2">
      <c r="A61" s="56" t="s">
        <v>418</v>
      </c>
      <c r="B61" s="64" t="s">
        <v>271</v>
      </c>
      <c r="C61" s="49">
        <f>SUM(C56:C60)</f>
        <v>0</v>
      </c>
      <c r="D61" s="49">
        <f>SUM(D56:D60)</f>
        <v>0</v>
      </c>
      <c r="E61" s="49">
        <f>SUM(E56:E60)</f>
        <v>0</v>
      </c>
      <c r="F61" s="49">
        <f>SUM(F56:F60)</f>
        <v>0</v>
      </c>
    </row>
    <row r="62" spans="1:6" ht="15" customHeight="1" x14ac:dyDescent="0.2">
      <c r="A62" s="20" t="s">
        <v>276</v>
      </c>
      <c r="B62" s="21" t="s">
        <v>277</v>
      </c>
      <c r="C62" s="43"/>
      <c r="D62" s="43"/>
      <c r="E62" s="43"/>
      <c r="F62" s="43">
        <f t="shared" si="0"/>
        <v>0</v>
      </c>
    </row>
    <row r="63" spans="1:6" ht="15" customHeight="1" x14ac:dyDescent="0.2">
      <c r="A63" s="23" t="s">
        <v>401</v>
      </c>
      <c r="B63" s="21" t="s">
        <v>278</v>
      </c>
      <c r="C63" s="43"/>
      <c r="D63" s="43"/>
      <c r="E63" s="43"/>
      <c r="F63" s="43">
        <f t="shared" si="0"/>
        <v>0</v>
      </c>
    </row>
    <row r="64" spans="1:6" ht="15" customHeight="1" x14ac:dyDescent="0.2">
      <c r="A64" s="20" t="s">
        <v>402</v>
      </c>
      <c r="B64" s="21" t="s">
        <v>279</v>
      </c>
      <c r="C64" s="43"/>
      <c r="D64" s="43"/>
      <c r="E64" s="43"/>
      <c r="F64" s="43">
        <f t="shared" si="0"/>
        <v>0</v>
      </c>
    </row>
    <row r="65" spans="1:6" ht="15" customHeight="1" x14ac:dyDescent="0.2">
      <c r="A65" s="56" t="s">
        <v>421</v>
      </c>
      <c r="B65" s="64" t="s">
        <v>280</v>
      </c>
      <c r="C65" s="49">
        <f>SUM(C62:C64)</f>
        <v>0</v>
      </c>
      <c r="D65" s="49">
        <f>SUM(D62:D64)</f>
        <v>0</v>
      </c>
      <c r="E65" s="49">
        <f>SUM(E62:E64)</f>
        <v>0</v>
      </c>
      <c r="F65" s="49">
        <f>SUM(F62:F64)</f>
        <v>0</v>
      </c>
    </row>
    <row r="66" spans="1:6" ht="15" customHeight="1" x14ac:dyDescent="0.2">
      <c r="A66" s="62" t="s">
        <v>18</v>
      </c>
      <c r="B66" s="90"/>
      <c r="C66" s="49">
        <f>C65+C61+C55</f>
        <v>0</v>
      </c>
      <c r="D66" s="49">
        <f>D65+D61+D55</f>
        <v>0</v>
      </c>
      <c r="E66" s="49">
        <f>E65+E61+E55</f>
        <v>0</v>
      </c>
      <c r="F66" s="49">
        <f>F65+F61+F55</f>
        <v>0</v>
      </c>
    </row>
    <row r="67" spans="1:6" ht="15.75" x14ac:dyDescent="0.25">
      <c r="A67" s="91" t="s">
        <v>420</v>
      </c>
      <c r="B67" s="65" t="s">
        <v>281</v>
      </c>
      <c r="C67" s="54">
        <f>C49+C66</f>
        <v>6528100</v>
      </c>
      <c r="D67" s="54">
        <f>D49+D66</f>
        <v>0</v>
      </c>
      <c r="E67" s="54">
        <f>E49+E66</f>
        <v>0</v>
      </c>
      <c r="F67" s="54">
        <f>F49+F66</f>
        <v>6528100</v>
      </c>
    </row>
    <row r="68" spans="1:6" ht="15.75" x14ac:dyDescent="0.25">
      <c r="A68" s="92" t="s">
        <v>27</v>
      </c>
      <c r="B68" s="93"/>
      <c r="C68" s="43">
        <f>C67-'1.kiadások műk,felh. Közös Hiv'!C75+C96</f>
        <v>4513580</v>
      </c>
      <c r="D68" s="43">
        <f>D49-'[1]3.melléklet Közös Hiv'!D75</f>
        <v>0</v>
      </c>
      <c r="E68" s="43">
        <f>E67-'[1]3.melléklet Közös Hiv'!E75</f>
        <v>0</v>
      </c>
      <c r="F68" s="43">
        <f>SUM(C68:E68)</f>
        <v>4513580</v>
      </c>
    </row>
    <row r="69" spans="1:6" ht="15.75" x14ac:dyDescent="0.25">
      <c r="A69" s="92" t="s">
        <v>28</v>
      </c>
      <c r="B69" s="93"/>
      <c r="C69" s="43">
        <f>C66-'1.kiadások műk,felh. Közös Hiv'!C98</f>
        <v>-4513580</v>
      </c>
      <c r="D69" s="43">
        <f>D66-'[1]3.melléklet Közös Hiv'!D98</f>
        <v>0</v>
      </c>
      <c r="E69" s="43">
        <f>E66-'[1]3.melléklet Közös Hiv'!E98</f>
        <v>0</v>
      </c>
      <c r="F69" s="43">
        <f>SUM(C69:E69)</f>
        <v>-4513580</v>
      </c>
    </row>
    <row r="70" spans="1:6" x14ac:dyDescent="0.2">
      <c r="A70" s="72" t="s">
        <v>403</v>
      </c>
      <c r="B70" s="23" t="s">
        <v>282</v>
      </c>
      <c r="C70" s="43"/>
      <c r="D70" s="43"/>
      <c r="E70" s="43"/>
      <c r="F70" s="43">
        <f t="shared" si="0"/>
        <v>0</v>
      </c>
    </row>
    <row r="71" spans="1:6" x14ac:dyDescent="0.2">
      <c r="A71" s="20" t="s">
        <v>283</v>
      </c>
      <c r="B71" s="23" t="s">
        <v>284</v>
      </c>
      <c r="C71" s="43"/>
      <c r="D71" s="43"/>
      <c r="E71" s="43"/>
      <c r="F71" s="43">
        <f t="shared" si="0"/>
        <v>0</v>
      </c>
    </row>
    <row r="72" spans="1:6" x14ac:dyDescent="0.2">
      <c r="A72" s="72" t="s">
        <v>404</v>
      </c>
      <c r="B72" s="23" t="s">
        <v>285</v>
      </c>
      <c r="C72" s="43"/>
      <c r="D72" s="43"/>
      <c r="E72" s="43"/>
      <c r="F72" s="43">
        <f t="shared" ref="F72:F97" si="1">SUM(C72:E72)</f>
        <v>0</v>
      </c>
    </row>
    <row r="73" spans="1:6" x14ac:dyDescent="0.2">
      <c r="A73" s="68" t="s">
        <v>422</v>
      </c>
      <c r="B73" s="51" t="s">
        <v>286</v>
      </c>
      <c r="C73" s="49">
        <f>SUM(C70:C72)</f>
        <v>0</v>
      </c>
      <c r="D73" s="49">
        <f>SUM(D70:D72)</f>
        <v>0</v>
      </c>
      <c r="E73" s="49">
        <f>SUM(E70:E72)</f>
        <v>0</v>
      </c>
      <c r="F73" s="49">
        <f>SUM(F70:F72)</f>
        <v>0</v>
      </c>
    </row>
    <row r="74" spans="1:6" x14ac:dyDescent="0.2">
      <c r="A74" s="20" t="s">
        <v>405</v>
      </c>
      <c r="B74" s="23" t="s">
        <v>287</v>
      </c>
      <c r="C74" s="43"/>
      <c r="D74" s="43"/>
      <c r="E74" s="43"/>
      <c r="F74" s="43">
        <f t="shared" si="1"/>
        <v>0</v>
      </c>
    </row>
    <row r="75" spans="1:6" x14ac:dyDescent="0.2">
      <c r="A75" s="72" t="s">
        <v>288</v>
      </c>
      <c r="B75" s="23" t="s">
        <v>289</v>
      </c>
      <c r="C75" s="43"/>
      <c r="D75" s="43"/>
      <c r="E75" s="43"/>
      <c r="F75" s="43">
        <f t="shared" si="1"/>
        <v>0</v>
      </c>
    </row>
    <row r="76" spans="1:6" x14ac:dyDescent="0.2">
      <c r="A76" s="20" t="s">
        <v>406</v>
      </c>
      <c r="B76" s="23" t="s">
        <v>290</v>
      </c>
      <c r="C76" s="43"/>
      <c r="D76" s="43"/>
      <c r="E76" s="43"/>
      <c r="F76" s="43">
        <f t="shared" si="1"/>
        <v>0</v>
      </c>
    </row>
    <row r="77" spans="1:6" x14ac:dyDescent="0.2">
      <c r="A77" s="72" t="s">
        <v>291</v>
      </c>
      <c r="B77" s="23" t="s">
        <v>292</v>
      </c>
      <c r="C77" s="43"/>
      <c r="D77" s="43"/>
      <c r="E77" s="43"/>
      <c r="F77" s="43">
        <f t="shared" si="1"/>
        <v>0</v>
      </c>
    </row>
    <row r="78" spans="1:6" x14ac:dyDescent="0.2">
      <c r="A78" s="75" t="s">
        <v>423</v>
      </c>
      <c r="B78" s="51" t="s">
        <v>293</v>
      </c>
      <c r="C78" s="49">
        <f>SUM(C74:C77)</f>
        <v>0</v>
      </c>
      <c r="D78" s="49">
        <f>SUM(D74:D77)</f>
        <v>0</v>
      </c>
      <c r="E78" s="49">
        <f>SUM(E74:E77)</f>
        <v>0</v>
      </c>
      <c r="F78" s="49">
        <f t="shared" si="1"/>
        <v>0</v>
      </c>
    </row>
    <row r="79" spans="1:6" x14ac:dyDescent="0.2">
      <c r="A79" s="23" t="s">
        <v>25</v>
      </c>
      <c r="B79" s="23" t="s">
        <v>294</v>
      </c>
      <c r="C79" s="43">
        <v>1890286</v>
      </c>
      <c r="D79" s="43"/>
      <c r="E79" s="43"/>
      <c r="F79" s="43">
        <f t="shared" si="1"/>
        <v>1890286</v>
      </c>
    </row>
    <row r="80" spans="1:6" x14ac:dyDescent="0.2">
      <c r="A80" s="23" t="s">
        <v>26</v>
      </c>
      <c r="B80" s="23" t="s">
        <v>294</v>
      </c>
      <c r="C80" s="43"/>
      <c r="D80" s="43"/>
      <c r="E80" s="43"/>
      <c r="F80" s="43">
        <f t="shared" si="1"/>
        <v>0</v>
      </c>
    </row>
    <row r="81" spans="1:6" x14ac:dyDescent="0.2">
      <c r="A81" s="23" t="s">
        <v>23</v>
      </c>
      <c r="B81" s="23" t="s">
        <v>295</v>
      </c>
      <c r="C81" s="43"/>
      <c r="D81" s="43"/>
      <c r="E81" s="43"/>
      <c r="F81" s="43">
        <f t="shared" si="1"/>
        <v>0</v>
      </c>
    </row>
    <row r="82" spans="1:6" x14ac:dyDescent="0.2">
      <c r="A82" s="23" t="s">
        <v>24</v>
      </c>
      <c r="B82" s="23" t="s">
        <v>295</v>
      </c>
      <c r="C82" s="43"/>
      <c r="D82" s="43"/>
      <c r="E82" s="43"/>
      <c r="F82" s="43">
        <f t="shared" si="1"/>
        <v>0</v>
      </c>
    </row>
    <row r="83" spans="1:6" x14ac:dyDescent="0.2">
      <c r="A83" s="51" t="s">
        <v>424</v>
      </c>
      <c r="B83" s="51" t="s">
        <v>296</v>
      </c>
      <c r="C83" s="43">
        <f>SUM(C79:C82)</f>
        <v>1890286</v>
      </c>
      <c r="D83" s="43">
        <f>SUM(D79:D82)</f>
        <v>0</v>
      </c>
      <c r="E83" s="43">
        <f>SUM(E79:E82)</f>
        <v>0</v>
      </c>
      <c r="F83" s="43">
        <f>SUM(F79:F82)</f>
        <v>1890286</v>
      </c>
    </row>
    <row r="84" spans="1:6" x14ac:dyDescent="0.2">
      <c r="A84" s="72" t="s">
        <v>297</v>
      </c>
      <c r="B84" s="23" t="s">
        <v>298</v>
      </c>
      <c r="C84" s="43"/>
      <c r="D84" s="43"/>
      <c r="E84" s="43"/>
      <c r="F84" s="43">
        <f t="shared" si="1"/>
        <v>0</v>
      </c>
    </row>
    <row r="85" spans="1:6" x14ac:dyDescent="0.2">
      <c r="A85" s="72" t="s">
        <v>299</v>
      </c>
      <c r="B85" s="23" t="s">
        <v>300</v>
      </c>
      <c r="C85" s="43"/>
      <c r="D85" s="43"/>
      <c r="E85" s="43"/>
      <c r="F85" s="43">
        <f t="shared" si="1"/>
        <v>0</v>
      </c>
    </row>
    <row r="86" spans="1:6" x14ac:dyDescent="0.2">
      <c r="A86" s="72" t="s">
        <v>301</v>
      </c>
      <c r="B86" s="23" t="s">
        <v>302</v>
      </c>
      <c r="C86" s="43">
        <v>399443933</v>
      </c>
      <c r="D86" s="43"/>
      <c r="E86" s="43"/>
      <c r="F86" s="43">
        <f t="shared" si="1"/>
        <v>399443933</v>
      </c>
    </row>
    <row r="87" spans="1:6" x14ac:dyDescent="0.2">
      <c r="A87" s="72" t="s">
        <v>303</v>
      </c>
      <c r="B87" s="23" t="s">
        <v>304</v>
      </c>
      <c r="C87" s="43"/>
      <c r="D87" s="43"/>
      <c r="E87" s="43"/>
      <c r="F87" s="43">
        <f t="shared" si="1"/>
        <v>0</v>
      </c>
    </row>
    <row r="88" spans="1:6" x14ac:dyDescent="0.2">
      <c r="A88" s="20" t="s">
        <v>407</v>
      </c>
      <c r="B88" s="23" t="s">
        <v>305</v>
      </c>
      <c r="C88" s="43"/>
      <c r="D88" s="43"/>
      <c r="E88" s="43"/>
      <c r="F88" s="43">
        <f t="shared" si="1"/>
        <v>0</v>
      </c>
    </row>
    <row r="89" spans="1:6" x14ac:dyDescent="0.2">
      <c r="A89" s="68" t="s">
        <v>425</v>
      </c>
      <c r="B89" s="51" t="s">
        <v>306</v>
      </c>
      <c r="C89" s="49">
        <f>C88+C87+C86+C85+C84+C83+C78+C73</f>
        <v>401334219</v>
      </c>
      <c r="D89" s="49">
        <f>D88+D87+D86+D85+D84+D83+D78+D73</f>
        <v>0</v>
      </c>
      <c r="E89" s="49">
        <f>E88+E87+E86+E85+E84+E83+E78+E73</f>
        <v>0</v>
      </c>
      <c r="F89" s="49">
        <f t="shared" si="1"/>
        <v>401334219</v>
      </c>
    </row>
    <row r="90" spans="1:6" x14ac:dyDescent="0.2">
      <c r="A90" s="20" t="s">
        <v>307</v>
      </c>
      <c r="B90" s="23" t="s">
        <v>308</v>
      </c>
      <c r="C90" s="43"/>
      <c r="D90" s="43"/>
      <c r="E90" s="43"/>
      <c r="F90" s="43">
        <f t="shared" si="1"/>
        <v>0</v>
      </c>
    </row>
    <row r="91" spans="1:6" x14ac:dyDescent="0.2">
      <c r="A91" s="20" t="s">
        <v>309</v>
      </c>
      <c r="B91" s="23" t="s">
        <v>310</v>
      </c>
      <c r="C91" s="43"/>
      <c r="D91" s="43"/>
      <c r="E91" s="43"/>
      <c r="F91" s="43">
        <f t="shared" si="1"/>
        <v>0</v>
      </c>
    </row>
    <row r="92" spans="1:6" x14ac:dyDescent="0.2">
      <c r="A92" s="72" t="s">
        <v>311</v>
      </c>
      <c r="B92" s="23" t="s">
        <v>312</v>
      </c>
      <c r="C92" s="43"/>
      <c r="D92" s="43"/>
      <c r="E92" s="43"/>
      <c r="F92" s="43">
        <f t="shared" si="1"/>
        <v>0</v>
      </c>
    </row>
    <row r="93" spans="1:6" x14ac:dyDescent="0.2">
      <c r="A93" s="72" t="s">
        <v>408</v>
      </c>
      <c r="B93" s="23" t="s">
        <v>313</v>
      </c>
      <c r="C93" s="43"/>
      <c r="D93" s="43"/>
      <c r="E93" s="43"/>
      <c r="F93" s="43">
        <f t="shared" si="1"/>
        <v>0</v>
      </c>
    </row>
    <row r="94" spans="1:6" x14ac:dyDescent="0.2">
      <c r="A94" s="75" t="s">
        <v>426</v>
      </c>
      <c r="B94" s="51" t="s">
        <v>314</v>
      </c>
      <c r="C94" s="49">
        <f>SUM(C90:C93)</f>
        <v>0</v>
      </c>
      <c r="D94" s="49">
        <f>SUM(D90:D93)</f>
        <v>0</v>
      </c>
      <c r="E94" s="49">
        <f>SUM(E90:E93)</f>
        <v>0</v>
      </c>
      <c r="F94" s="49">
        <f t="shared" si="1"/>
        <v>0</v>
      </c>
    </row>
    <row r="95" spans="1:6" x14ac:dyDescent="0.2">
      <c r="A95" s="68" t="s">
        <v>315</v>
      </c>
      <c r="B95" s="51" t="s">
        <v>316</v>
      </c>
      <c r="C95" s="43"/>
      <c r="D95" s="43"/>
      <c r="E95" s="43"/>
      <c r="F95" s="43">
        <f t="shared" si="1"/>
        <v>0</v>
      </c>
    </row>
    <row r="96" spans="1:6" ht="15.75" x14ac:dyDescent="0.25">
      <c r="A96" s="81" t="s">
        <v>427</v>
      </c>
      <c r="B96" s="82" t="s">
        <v>317</v>
      </c>
      <c r="C96" s="54">
        <f>C95+C94+C89</f>
        <v>401334219</v>
      </c>
      <c r="D96" s="54">
        <f>D95+D94+D89</f>
        <v>0</v>
      </c>
      <c r="E96" s="54">
        <f>E95+E94+E89</f>
        <v>0</v>
      </c>
      <c r="F96" s="54">
        <f>SUM(C96:E96)</f>
        <v>401334219</v>
      </c>
    </row>
    <row r="97" spans="1:6" ht="15.75" x14ac:dyDescent="0.25">
      <c r="A97" s="83" t="s">
        <v>410</v>
      </c>
      <c r="B97" s="84"/>
      <c r="C97" s="85">
        <f>C96+C67</f>
        <v>407862319</v>
      </c>
      <c r="D97" s="85"/>
      <c r="E97" s="85"/>
      <c r="F97" s="85">
        <f t="shared" si="1"/>
        <v>407862319</v>
      </c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8"/>
  <sheetViews>
    <sheetView topLeftCell="A22" zoomScaleNormal="100" workbookViewId="0">
      <selection activeCell="A2" sqref="A2:B2"/>
    </sheetView>
  </sheetViews>
  <sheetFormatPr defaultRowHeight="15" x14ac:dyDescent="0.25"/>
  <cols>
    <col min="1" max="1" width="86.28515625" customWidth="1"/>
    <col min="2" max="2" width="29.140625" customWidth="1"/>
  </cols>
  <sheetData>
    <row r="1" spans="1:2" x14ac:dyDescent="0.25">
      <c r="B1" t="s">
        <v>450</v>
      </c>
    </row>
    <row r="2" spans="1:2" ht="25.5" customHeight="1" x14ac:dyDescent="0.25">
      <c r="A2" s="105" t="s">
        <v>454</v>
      </c>
      <c r="B2" s="106"/>
    </row>
    <row r="3" spans="1:2" ht="23.25" customHeight="1" x14ac:dyDescent="0.25">
      <c r="A3" s="107" t="s">
        <v>17</v>
      </c>
      <c r="B3" s="108"/>
    </row>
    <row r="6" spans="1:2" ht="51" customHeight="1" x14ac:dyDescent="0.25">
      <c r="A6" s="1" t="s">
        <v>16</v>
      </c>
      <c r="B6" s="2" t="s">
        <v>438</v>
      </c>
    </row>
    <row r="7" spans="1:2" ht="15" customHeight="1" x14ac:dyDescent="0.25">
      <c r="A7" s="2" t="s">
        <v>428</v>
      </c>
      <c r="B7" s="3">
        <v>2</v>
      </c>
    </row>
    <row r="8" spans="1:2" ht="15" customHeight="1" x14ac:dyDescent="0.25">
      <c r="A8" s="2" t="s">
        <v>429</v>
      </c>
      <c r="B8" s="3">
        <v>9</v>
      </c>
    </row>
    <row r="9" spans="1:2" ht="15" customHeight="1" x14ac:dyDescent="0.25">
      <c r="A9" s="2" t="s">
        <v>430</v>
      </c>
      <c r="B9" s="3">
        <v>11</v>
      </c>
    </row>
    <row r="10" spans="1:2" ht="15" customHeight="1" thickBot="1" x14ac:dyDescent="0.3">
      <c r="A10" s="4" t="s">
        <v>431</v>
      </c>
      <c r="B10" s="5"/>
    </row>
    <row r="11" spans="1:2" ht="15" customHeight="1" thickBot="1" x14ac:dyDescent="0.3">
      <c r="A11" s="8" t="s">
        <v>11</v>
      </c>
      <c r="B11" s="9">
        <f>SUM(B7:B10)</f>
        <v>22</v>
      </c>
    </row>
    <row r="12" spans="1:2" ht="15" customHeight="1" x14ac:dyDescent="0.25">
      <c r="A12" s="6" t="s">
        <v>432</v>
      </c>
      <c r="B12" s="7"/>
    </row>
    <row r="13" spans="1:2" ht="15" customHeight="1" x14ac:dyDescent="0.25">
      <c r="A13" s="2" t="s">
        <v>433</v>
      </c>
      <c r="B13" s="3"/>
    </row>
    <row r="14" spans="1:2" ht="15" customHeight="1" x14ac:dyDescent="0.25">
      <c r="A14" s="2" t="s">
        <v>434</v>
      </c>
      <c r="B14" s="3"/>
    </row>
    <row r="15" spans="1:2" ht="15" customHeight="1" x14ac:dyDescent="0.25">
      <c r="A15" s="2" t="s">
        <v>435</v>
      </c>
      <c r="B15" s="3"/>
    </row>
    <row r="16" spans="1:2" ht="15" customHeight="1" x14ac:dyDescent="0.25">
      <c r="A16" s="2" t="s">
        <v>436</v>
      </c>
      <c r="B16" s="3"/>
    </row>
    <row r="17" spans="1:2" ht="15" customHeight="1" x14ac:dyDescent="0.25">
      <c r="A17" s="2" t="s">
        <v>437</v>
      </c>
      <c r="B17" s="3"/>
    </row>
    <row r="18" spans="1:2" ht="15" customHeight="1" x14ac:dyDescent="0.25">
      <c r="A18" s="4" t="s">
        <v>440</v>
      </c>
      <c r="B18" s="5"/>
    </row>
    <row r="19" spans="1:2" ht="15" customHeight="1" x14ac:dyDescent="0.25">
      <c r="A19" s="4" t="s">
        <v>444</v>
      </c>
      <c r="B19" s="5"/>
    </row>
    <row r="20" spans="1:2" ht="15" customHeight="1" thickBot="1" x14ac:dyDescent="0.3">
      <c r="A20" s="4" t="s">
        <v>443</v>
      </c>
      <c r="B20" s="5"/>
    </row>
    <row r="21" spans="1:2" ht="15" customHeight="1" thickBot="1" x14ac:dyDescent="0.3">
      <c r="A21" s="8" t="s">
        <v>12</v>
      </c>
      <c r="B21" s="9">
        <f>SUM(B12:B20)</f>
        <v>0</v>
      </c>
    </row>
    <row r="22" spans="1:2" ht="15" customHeight="1" x14ac:dyDescent="0.25">
      <c r="A22" s="6" t="s">
        <v>0</v>
      </c>
      <c r="B22" s="7"/>
    </row>
    <row r="23" spans="1:2" ht="15" customHeight="1" x14ac:dyDescent="0.25">
      <c r="A23" s="2" t="s">
        <v>1</v>
      </c>
      <c r="B23" s="3"/>
    </row>
    <row r="24" spans="1:2" ht="15" customHeight="1" x14ac:dyDescent="0.25">
      <c r="A24" s="4" t="s">
        <v>2</v>
      </c>
      <c r="B24" s="5"/>
    </row>
    <row r="25" spans="1:2" ht="15" customHeight="1" thickBot="1" x14ac:dyDescent="0.3">
      <c r="A25" s="11" t="s">
        <v>441</v>
      </c>
      <c r="B25" s="12"/>
    </row>
    <row r="26" spans="1:2" ht="15" customHeight="1" thickBot="1" x14ac:dyDescent="0.3">
      <c r="A26" s="8" t="s">
        <v>13</v>
      </c>
      <c r="B26" s="9">
        <f>SUM(B22:B25)</f>
        <v>0</v>
      </c>
    </row>
    <row r="27" spans="1:2" ht="15" customHeight="1" x14ac:dyDescent="0.25">
      <c r="A27" s="6" t="s">
        <v>3</v>
      </c>
      <c r="B27" s="7"/>
    </row>
    <row r="28" spans="1:2" ht="15" customHeight="1" x14ac:dyDescent="0.25">
      <c r="A28" s="2" t="s">
        <v>4</v>
      </c>
      <c r="B28" s="3"/>
    </row>
    <row r="29" spans="1:2" ht="15" customHeight="1" thickBot="1" x14ac:dyDescent="0.3">
      <c r="A29" s="4" t="s">
        <v>5</v>
      </c>
      <c r="B29" s="5"/>
    </row>
    <row r="30" spans="1:2" ht="15" customHeight="1" thickBot="1" x14ac:dyDescent="0.3">
      <c r="A30" s="8" t="s">
        <v>14</v>
      </c>
      <c r="B30" s="9">
        <f>SUM(B27:B29)</f>
        <v>0</v>
      </c>
    </row>
    <row r="31" spans="1:2" ht="37.5" customHeight="1" thickBot="1" x14ac:dyDescent="0.3">
      <c r="A31" s="8" t="s">
        <v>15</v>
      </c>
      <c r="B31" s="10">
        <f>SUM(B30,B26,B21,B11)</f>
        <v>22</v>
      </c>
    </row>
    <row r="32" spans="1:2" ht="15" customHeight="1" x14ac:dyDescent="0.25">
      <c r="A32" s="6" t="s">
        <v>6</v>
      </c>
      <c r="B32" s="7"/>
    </row>
    <row r="33" spans="1:2" ht="15" customHeight="1" x14ac:dyDescent="0.25">
      <c r="A33" s="2" t="s">
        <v>7</v>
      </c>
      <c r="B33" s="3"/>
    </row>
    <row r="34" spans="1:2" ht="15" customHeight="1" x14ac:dyDescent="0.25">
      <c r="A34" s="2" t="s">
        <v>8</v>
      </c>
      <c r="B34" s="3"/>
    </row>
    <row r="35" spans="1:2" ht="15" customHeight="1" x14ac:dyDescent="0.25">
      <c r="A35" s="2" t="s">
        <v>9</v>
      </c>
      <c r="B35" s="3"/>
    </row>
    <row r="36" spans="1:2" ht="28.5" customHeight="1" x14ac:dyDescent="0.25">
      <c r="A36" s="1" t="s">
        <v>10</v>
      </c>
      <c r="B36" s="3"/>
    </row>
    <row r="37" spans="1:2" x14ac:dyDescent="0.25">
      <c r="A37" s="103"/>
      <c r="B37" s="104"/>
    </row>
    <row r="38" spans="1:2" x14ac:dyDescent="0.25">
      <c r="A38" s="104"/>
      <c r="B38" s="104"/>
    </row>
  </sheetData>
  <mergeCells count="4">
    <mergeCell ref="A37:B37"/>
    <mergeCell ref="A38:B38"/>
    <mergeCell ref="A2:B2"/>
    <mergeCell ref="A3:B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57"/>
  <sheetViews>
    <sheetView tabSelected="1" topLeftCell="A19" zoomScaleNormal="100" workbookViewId="0">
      <selection activeCell="G35" sqref="G35"/>
    </sheetView>
  </sheetViews>
  <sheetFormatPr defaultRowHeight="14.25" x14ac:dyDescent="0.2"/>
  <cols>
    <col min="1" max="1" width="64.7109375" style="14" customWidth="1"/>
    <col min="2" max="2" width="9.42578125" style="14" customWidth="1"/>
    <col min="3" max="3" width="18.85546875" style="14" customWidth="1"/>
    <col min="4" max="16384" width="9.140625" style="14"/>
  </cols>
  <sheetData>
    <row r="1" spans="1:3" ht="15" x14ac:dyDescent="0.25">
      <c r="C1" s="15" t="s">
        <v>451</v>
      </c>
    </row>
    <row r="2" spans="1:3" ht="51" customHeight="1" x14ac:dyDescent="0.25">
      <c r="A2" s="99" t="s">
        <v>454</v>
      </c>
      <c r="B2" s="99"/>
      <c r="C2" s="99"/>
    </row>
    <row r="3" spans="1:3" ht="26.25" customHeight="1" x14ac:dyDescent="0.3">
      <c r="A3" s="102" t="s">
        <v>447</v>
      </c>
      <c r="B3" s="102"/>
      <c r="C3" s="102"/>
    </row>
    <row r="5" spans="1:3" ht="25.5" x14ac:dyDescent="0.2">
      <c r="A5" s="16" t="s">
        <v>34</v>
      </c>
      <c r="B5" s="17" t="s">
        <v>35</v>
      </c>
      <c r="C5" s="18" t="s">
        <v>31</v>
      </c>
    </row>
    <row r="6" spans="1:3" x14ac:dyDescent="0.2">
      <c r="A6" s="19"/>
      <c r="B6" s="19"/>
      <c r="C6" s="19"/>
    </row>
    <row r="7" spans="1:3" x14ac:dyDescent="0.2">
      <c r="A7" s="19"/>
      <c r="B7" s="19"/>
      <c r="C7" s="19"/>
    </row>
    <row r="8" spans="1:3" x14ac:dyDescent="0.2">
      <c r="A8" s="19"/>
      <c r="B8" s="19"/>
      <c r="C8" s="19"/>
    </row>
    <row r="9" spans="1:3" x14ac:dyDescent="0.2">
      <c r="A9" s="19"/>
      <c r="B9" s="19"/>
      <c r="C9" s="19"/>
    </row>
    <row r="10" spans="1:3" x14ac:dyDescent="0.2">
      <c r="A10" s="20" t="s">
        <v>137</v>
      </c>
      <c r="B10" s="21" t="s">
        <v>138</v>
      </c>
      <c r="C10" s="22"/>
    </row>
    <row r="11" spans="1:3" x14ac:dyDescent="0.2">
      <c r="A11" s="20"/>
      <c r="B11" s="21"/>
      <c r="C11" s="22"/>
    </row>
    <row r="12" spans="1:3" x14ac:dyDescent="0.2">
      <c r="A12" s="20"/>
      <c r="B12" s="21"/>
      <c r="C12" s="22"/>
    </row>
    <row r="13" spans="1:3" x14ac:dyDescent="0.2">
      <c r="A13" s="20"/>
      <c r="B13" s="21"/>
      <c r="C13" s="22"/>
    </row>
    <row r="14" spans="1:3" x14ac:dyDescent="0.2">
      <c r="A14" s="20"/>
      <c r="B14" s="21"/>
      <c r="C14" s="22"/>
    </row>
    <row r="15" spans="1:3" x14ac:dyDescent="0.2">
      <c r="A15" s="20" t="s">
        <v>330</v>
      </c>
      <c r="B15" s="21" t="s">
        <v>139</v>
      </c>
      <c r="C15" s="22"/>
    </row>
    <row r="16" spans="1:3" x14ac:dyDescent="0.2">
      <c r="A16" s="20"/>
      <c r="B16" s="21"/>
      <c r="C16" s="22"/>
    </row>
    <row r="17" spans="1:3" x14ac:dyDescent="0.2">
      <c r="A17" s="20"/>
      <c r="B17" s="21"/>
      <c r="C17" s="22"/>
    </row>
    <row r="18" spans="1:3" x14ac:dyDescent="0.2">
      <c r="A18" s="23" t="s">
        <v>140</v>
      </c>
      <c r="B18" s="21" t="s">
        <v>141</v>
      </c>
      <c r="C18" s="97">
        <v>3271000</v>
      </c>
    </row>
    <row r="19" spans="1:3" x14ac:dyDescent="0.2">
      <c r="A19" s="94" t="s">
        <v>455</v>
      </c>
      <c r="B19" s="95"/>
      <c r="C19" s="96">
        <v>994000</v>
      </c>
    </row>
    <row r="20" spans="1:3" x14ac:dyDescent="0.2">
      <c r="A20" s="94" t="s">
        <v>456</v>
      </c>
      <c r="B20" s="95"/>
      <c r="C20" s="96">
        <v>2277000</v>
      </c>
    </row>
    <row r="21" spans="1:3" x14ac:dyDescent="0.2">
      <c r="A21" s="94"/>
      <c r="B21" s="95"/>
      <c r="C21" s="96"/>
    </row>
    <row r="22" spans="1:3" x14ac:dyDescent="0.2">
      <c r="A22" s="94"/>
      <c r="B22" s="95"/>
      <c r="C22" s="96"/>
    </row>
    <row r="23" spans="1:3" x14ac:dyDescent="0.2">
      <c r="A23" s="94"/>
      <c r="B23" s="95"/>
      <c r="C23" s="96"/>
    </row>
    <row r="24" spans="1:3" x14ac:dyDescent="0.2">
      <c r="A24" s="20" t="s">
        <v>142</v>
      </c>
      <c r="B24" s="21" t="s">
        <v>143</v>
      </c>
      <c r="C24" s="22"/>
    </row>
    <row r="25" spans="1:3" x14ac:dyDescent="0.2">
      <c r="A25" s="20"/>
      <c r="B25" s="21"/>
      <c r="C25" s="22"/>
    </row>
    <row r="26" spans="1:3" x14ac:dyDescent="0.2">
      <c r="A26" s="20"/>
      <c r="B26" s="21"/>
      <c r="C26" s="22"/>
    </row>
    <row r="27" spans="1:3" x14ac:dyDescent="0.2">
      <c r="A27" s="20" t="s">
        <v>144</v>
      </c>
      <c r="B27" s="21" t="s">
        <v>145</v>
      </c>
      <c r="C27" s="22"/>
    </row>
    <row r="28" spans="1:3" x14ac:dyDescent="0.2">
      <c r="A28" s="20"/>
      <c r="B28" s="21"/>
      <c r="C28" s="22"/>
    </row>
    <row r="29" spans="1:3" x14ac:dyDescent="0.2">
      <c r="A29" s="20"/>
      <c r="B29" s="21"/>
      <c r="C29" s="22"/>
    </row>
    <row r="30" spans="1:3" x14ac:dyDescent="0.2">
      <c r="A30" s="23" t="s">
        <v>146</v>
      </c>
      <c r="B30" s="21" t="s">
        <v>147</v>
      </c>
      <c r="C30" s="22"/>
    </row>
    <row r="31" spans="1:3" ht="15" thickBot="1" x14ac:dyDescent="0.25">
      <c r="A31" s="24" t="s">
        <v>148</v>
      </c>
      <c r="B31" s="25" t="s">
        <v>149</v>
      </c>
      <c r="C31" s="98">
        <v>883170</v>
      </c>
    </row>
    <row r="32" spans="1:3" ht="16.5" thickBot="1" x14ac:dyDescent="0.3">
      <c r="A32" s="27" t="s">
        <v>331</v>
      </c>
      <c r="B32" s="28" t="s">
        <v>150</v>
      </c>
      <c r="C32" s="29">
        <f>SUM(C10+C15+C18+C24+C27+C30+C31)</f>
        <v>4154170</v>
      </c>
    </row>
    <row r="33" spans="1:3" ht="15.75" x14ac:dyDescent="0.2">
      <c r="A33" s="30"/>
      <c r="B33" s="31"/>
      <c r="C33" s="32"/>
    </row>
    <row r="34" spans="1:3" ht="15.75" x14ac:dyDescent="0.2">
      <c r="A34" s="33"/>
      <c r="B34" s="34"/>
      <c r="C34" s="22"/>
    </row>
    <row r="35" spans="1:3" ht="15.75" x14ac:dyDescent="0.2">
      <c r="A35" s="33"/>
      <c r="B35" s="34"/>
      <c r="C35" s="22"/>
    </row>
    <row r="36" spans="1:3" ht="15.75" x14ac:dyDescent="0.2">
      <c r="A36" s="33"/>
      <c r="B36" s="34"/>
      <c r="C36" s="22"/>
    </row>
    <row r="37" spans="1:3" x14ac:dyDescent="0.2">
      <c r="A37" s="20" t="s">
        <v>151</v>
      </c>
      <c r="B37" s="21" t="s">
        <v>152</v>
      </c>
      <c r="C37" s="22"/>
    </row>
    <row r="38" spans="1:3" x14ac:dyDescent="0.2">
      <c r="A38" s="20"/>
      <c r="B38" s="21"/>
      <c r="C38" s="22"/>
    </row>
    <row r="39" spans="1:3" x14ac:dyDescent="0.2">
      <c r="A39" s="20"/>
      <c r="B39" s="21"/>
      <c r="C39" s="22"/>
    </row>
    <row r="40" spans="1:3" x14ac:dyDescent="0.2">
      <c r="A40" s="20"/>
      <c r="B40" s="21"/>
      <c r="C40" s="22"/>
    </row>
    <row r="41" spans="1:3" x14ac:dyDescent="0.2">
      <c r="A41" s="20"/>
      <c r="B41" s="21"/>
      <c r="C41" s="22"/>
    </row>
    <row r="42" spans="1:3" x14ac:dyDescent="0.2">
      <c r="A42" s="20" t="s">
        <v>153</v>
      </c>
      <c r="B42" s="21" t="s">
        <v>154</v>
      </c>
      <c r="C42" s="22"/>
    </row>
    <row r="43" spans="1:3" x14ac:dyDescent="0.2">
      <c r="A43" s="20"/>
      <c r="B43" s="21"/>
      <c r="C43" s="22"/>
    </row>
    <row r="44" spans="1:3" x14ac:dyDescent="0.2">
      <c r="A44" s="20"/>
      <c r="B44" s="21"/>
      <c r="C44" s="22"/>
    </row>
    <row r="45" spans="1:3" x14ac:dyDescent="0.2">
      <c r="A45" s="20"/>
      <c r="B45" s="21"/>
      <c r="C45" s="22"/>
    </row>
    <row r="46" spans="1:3" x14ac:dyDescent="0.2">
      <c r="A46" s="20"/>
      <c r="B46" s="21"/>
      <c r="C46" s="22"/>
    </row>
    <row r="47" spans="1:3" x14ac:dyDescent="0.2">
      <c r="A47" s="20" t="s">
        <v>155</v>
      </c>
      <c r="B47" s="21" t="s">
        <v>156</v>
      </c>
      <c r="C47" s="22"/>
    </row>
    <row r="48" spans="1:3" ht="15" thickBot="1" x14ac:dyDescent="0.25">
      <c r="A48" s="35" t="s">
        <v>157</v>
      </c>
      <c r="B48" s="25" t="s">
        <v>158</v>
      </c>
      <c r="C48" s="26"/>
    </row>
    <row r="49" spans="1:3" ht="16.5" thickBot="1" x14ac:dyDescent="0.3">
      <c r="A49" s="27" t="s">
        <v>332</v>
      </c>
      <c r="B49" s="28" t="s">
        <v>159</v>
      </c>
      <c r="C49" s="29">
        <f>SUM(C37+C42+C47+C48)</f>
        <v>0</v>
      </c>
    </row>
    <row r="52" spans="1:3" x14ac:dyDescent="0.2">
      <c r="A52" s="36"/>
      <c r="B52" s="36"/>
      <c r="C52" s="36"/>
    </row>
    <row r="53" spans="1:3" x14ac:dyDescent="0.2">
      <c r="A53" s="36"/>
      <c r="B53" s="36"/>
      <c r="C53" s="36"/>
    </row>
    <row r="54" spans="1:3" x14ac:dyDescent="0.2">
      <c r="A54" s="36"/>
      <c r="B54" s="36"/>
      <c r="C54" s="36"/>
    </row>
    <row r="55" spans="1:3" x14ac:dyDescent="0.2">
      <c r="A55" s="36"/>
      <c r="B55" s="36"/>
      <c r="C55" s="36"/>
    </row>
    <row r="56" spans="1:3" x14ac:dyDescent="0.2">
      <c r="A56" s="36"/>
      <c r="B56" s="36"/>
      <c r="C56" s="36"/>
    </row>
    <row r="57" spans="1:3" x14ac:dyDescent="0.2">
      <c r="A57" s="36"/>
      <c r="B57" s="36"/>
      <c r="C57" s="36"/>
    </row>
  </sheetData>
  <mergeCells count="2">
    <mergeCell ref="A2:C2"/>
    <mergeCell ref="A3:C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1.kiadások műk,felh. Közös Hiv</vt:lpstr>
      <vt:lpstr>2.bevételek műk,felh. Közös Hiv</vt:lpstr>
      <vt:lpstr>3.létszám</vt:lpstr>
      <vt:lpstr>4.beruházások felújítások</vt:lpstr>
      <vt:lpstr>'1.kiadások műk,felh. Közös Hiv'!Nyomtatási_terület</vt:lpstr>
      <vt:lpstr>'2.bevételek műk,felh. Közös Hiv'!Nyomtatási_terület</vt:lpstr>
      <vt:lpstr>'3.létszám'!Nyomtatási_terület</vt:lpstr>
      <vt:lpstr>'4.beruházások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2018-03-08T08:16:00Z</cp:lastPrinted>
  <dcterms:created xsi:type="dcterms:W3CDTF">2014-01-03T21:48:14Z</dcterms:created>
  <dcterms:modified xsi:type="dcterms:W3CDTF">2026-01-28T08:22:35Z</dcterms:modified>
</cp:coreProperties>
</file>