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öngyi\Documents\ÓBAROK\TESTÜLETI ANYAGOK (Óbarok)\2021. (ÓKÖ)\2021.09.28.(ÓKÖ)\"/>
    </mc:Choice>
  </mc:AlternateContent>
  <bookViews>
    <workbookView xWindow="0" yWindow="0" windowWidth="23040" windowHeight="8232" tabRatio="788" firstSheet="6" activeTab="15"/>
  </bookViews>
  <sheets>
    <sheet name="1.kiemelt ei " sheetId="37" r:id="rId1"/>
    <sheet name="2.kiadások működés,felh.Önk." sheetId="2" r:id="rId2"/>
    <sheet name="3.kiadások működés,felh.Óvoda" sheetId="15" r:id="rId3"/>
    <sheet name="4.kiadások működés,felh Összese" sheetId="17" r:id="rId4"/>
    <sheet name="5.bevételek működésfelh Önk." sheetId="10" r:id="rId5"/>
    <sheet name="6.bevételek működés,felh.Óvoda" sheetId="34" r:id="rId6"/>
    <sheet name="7.bevételek működés,felh.Ösz" sheetId="38" r:id="rId7"/>
    <sheet name="8.létszám" sheetId="8" state="hidden" r:id="rId8"/>
    <sheet name="8.beruházások felújítások" sheetId="11" r:id="rId9"/>
    <sheet name="9.tartalékok" sheetId="12" r:id="rId10"/>
    <sheet name="11.stabilitási 1" sheetId="13" state="hidden" r:id="rId11"/>
    <sheet name="10.stabilitási 2" sheetId="14" r:id="rId12"/>
    <sheet name="13.EU projektek" sheetId="18" state="hidden" r:id="rId13"/>
    <sheet name="11. EU projektek" sheetId="42" r:id="rId14"/>
    <sheet name="12.finanszírozás" sheetId="27" r:id="rId15"/>
    <sheet name="13. átvett" sheetId="39" r:id="rId16"/>
    <sheet name="15.szociális kiadások" sheetId="36" state="hidden" r:id="rId17"/>
    <sheet name="16.átadott" sheetId="30" state="hidden" r:id="rId18"/>
    <sheet name="17.átvett" sheetId="31" state="hidden" r:id="rId19"/>
    <sheet name="18.helyi adók" sheetId="32" state="hidden" r:id="rId20"/>
    <sheet name="19.Körny.véd" sheetId="35" state="hidden" r:id="rId21"/>
  </sheets>
  <definedNames>
    <definedName name="foot_4_place" localSheetId="11">'10.stabilitási 2'!$A$19</definedName>
    <definedName name="foot_5_place" localSheetId="11">'10.stabilitási 2'!#REF!</definedName>
    <definedName name="foot_53_place" localSheetId="11">'10.stabilitási 2'!$A$64</definedName>
    <definedName name="_xlnm.Print_Area" localSheetId="0">'1.kiemelt ei '!$A$2:$E$74</definedName>
    <definedName name="_xlnm.Print_Area" localSheetId="11">'10.stabilitási 2'!$A$1:$H$39</definedName>
    <definedName name="_xlnm.Print_Area" localSheetId="10">'11.stabilitási 1'!$A$1:$J$50</definedName>
    <definedName name="_xlnm.Print_Area" localSheetId="14">'12.finanszírozás'!$A$1:$F$10</definedName>
    <definedName name="_xlnm.Print_Area" localSheetId="12">'13.EU projektek'!$A$1:$B$42</definedName>
    <definedName name="_xlnm.Print_Area" localSheetId="16">'15.szociális kiadások'!$A$1:$C$40</definedName>
    <definedName name="_xlnm.Print_Area" localSheetId="17">'16.átadott'!$A$1:$D$117</definedName>
    <definedName name="_xlnm.Print_Area" localSheetId="18">'17.átvett'!$A$1:$D$116</definedName>
    <definedName name="_xlnm.Print_Area" localSheetId="19">'18.helyi adók'!$A$1:$D$32</definedName>
    <definedName name="_xlnm.Print_Area" localSheetId="1">'2.kiadások működés,felh.Önk.'!$A$1:$G$124</definedName>
    <definedName name="_xlnm.Print_Area" localSheetId="2">'3.kiadások működés,felh.Óvoda'!$A$1:$G$124</definedName>
    <definedName name="_xlnm.Print_Area" localSheetId="3">'4.kiadások működés,felh Összese'!$A$1:$G$124</definedName>
    <definedName name="_xlnm.Print_Area" localSheetId="4">'5.bevételek működésfelh Önk.'!$A$1:$H$99</definedName>
    <definedName name="_xlnm.Print_Area" localSheetId="5">'6.bevételek működés,felh.Óvoda'!$A$1:$G$97</definedName>
    <definedName name="_xlnm.Print_Area" localSheetId="6">'7.bevételek működés,felh.Ösz'!$A$1:$G$98</definedName>
    <definedName name="_xlnm.Print_Area" localSheetId="8">'8.beruházások felújítások'!$A$1:$G$69</definedName>
    <definedName name="_xlnm.Print_Area" localSheetId="7">'8.létszám'!$A$1:$E$36</definedName>
    <definedName name="_xlnm.Print_Area" localSheetId="9">'9.tartalékok'!$A$1:$G$17</definedName>
  </definedNames>
  <calcPr calcId="152511" iterateDelta="1E-4"/>
</workbook>
</file>

<file path=xl/calcChain.xml><?xml version="1.0" encoding="utf-8"?>
<calcChain xmlns="http://schemas.openxmlformats.org/spreadsheetml/2006/main">
  <c r="B14" i="42" l="1"/>
  <c r="B40" i="42"/>
  <c r="B34" i="42"/>
  <c r="B20" i="42"/>
  <c r="B22" i="42"/>
  <c r="D82" i="39"/>
  <c r="C82" i="39"/>
  <c r="C38" i="39"/>
  <c r="C64" i="37"/>
  <c r="C62" i="37"/>
  <c r="C51" i="37"/>
  <c r="C49" i="37"/>
  <c r="C41" i="37"/>
  <c r="C39" i="37"/>
  <c r="B72" i="37"/>
  <c r="B74" i="37"/>
  <c r="B62" i="37"/>
  <c r="B64" i="37"/>
  <c r="B39" i="37"/>
  <c r="B41" i="37"/>
  <c r="B49" i="37"/>
  <c r="B51" i="37"/>
  <c r="D89" i="38"/>
  <c r="G89" i="38"/>
  <c r="F24" i="11"/>
  <c r="F25" i="11"/>
  <c r="F26" i="11"/>
  <c r="F27" i="11"/>
  <c r="F28" i="11"/>
  <c r="F29" i="11"/>
  <c r="B23" i="37"/>
  <c r="B24" i="37"/>
  <c r="B14" i="37"/>
  <c r="B15" i="37"/>
  <c r="B17" i="37"/>
  <c r="C49" i="10"/>
  <c r="D49" i="10"/>
  <c r="H21" i="15"/>
  <c r="H101" i="15"/>
  <c r="H105" i="15"/>
  <c r="H117" i="15"/>
  <c r="H121" i="15"/>
  <c r="H17" i="10"/>
  <c r="G29" i="2"/>
  <c r="G28" i="2"/>
  <c r="H28" i="2"/>
  <c r="G27" i="2"/>
  <c r="G26" i="2"/>
  <c r="H26" i="2"/>
  <c r="G23" i="2"/>
  <c r="G22" i="2"/>
  <c r="H22" i="2"/>
  <c r="G21" i="2"/>
  <c r="G8" i="2"/>
  <c r="H8" i="2"/>
  <c r="G9" i="2"/>
  <c r="G10" i="2"/>
  <c r="G11" i="2"/>
  <c r="H11" i="2"/>
  <c r="G12" i="2"/>
  <c r="H12" i="2"/>
  <c r="G13" i="2"/>
  <c r="G14" i="2"/>
  <c r="H14" i="2"/>
  <c r="G15" i="2"/>
  <c r="H15" i="2"/>
  <c r="G16" i="2"/>
  <c r="H16" i="2"/>
  <c r="G17" i="2"/>
  <c r="H17" i="2"/>
  <c r="G18" i="2"/>
  <c r="G19" i="2"/>
  <c r="H19" i="2"/>
  <c r="G7" i="2"/>
  <c r="H7" i="2"/>
  <c r="H9" i="2"/>
  <c r="H10" i="2"/>
  <c r="H13" i="2"/>
  <c r="H18" i="2"/>
  <c r="H21" i="2"/>
  <c r="H23" i="2"/>
  <c r="H27" i="2"/>
  <c r="H29" i="2"/>
  <c r="H67" i="2"/>
  <c r="C88" i="34"/>
  <c r="C82" i="34"/>
  <c r="C95" i="34"/>
  <c r="C66" i="34"/>
  <c r="C84" i="10"/>
  <c r="C97" i="10"/>
  <c r="H96" i="38"/>
  <c r="C62" i="10"/>
  <c r="C56" i="10"/>
  <c r="C45" i="10"/>
  <c r="C32" i="10"/>
  <c r="C34" i="10"/>
  <c r="C14" i="10"/>
  <c r="C20" i="10"/>
  <c r="C83" i="15"/>
  <c r="C98" i="15"/>
  <c r="C50" i="15"/>
  <c r="C41" i="15"/>
  <c r="C33" i="15"/>
  <c r="C30" i="15"/>
  <c r="C20" i="15"/>
  <c r="C25" i="15"/>
  <c r="C122" i="2"/>
  <c r="C115" i="2"/>
  <c r="C88" i="2"/>
  <c r="C98" i="2"/>
  <c r="C83" i="2"/>
  <c r="C74" i="2"/>
  <c r="C60" i="2"/>
  <c r="C50" i="2"/>
  <c r="C44" i="2"/>
  <c r="C41" i="2"/>
  <c r="C33" i="2"/>
  <c r="C30" i="2"/>
  <c r="C24" i="2"/>
  <c r="C20" i="2"/>
  <c r="C36" i="11"/>
  <c r="F36" i="11"/>
  <c r="F48" i="11"/>
  <c r="D66" i="34"/>
  <c r="G66" i="34"/>
  <c r="E7" i="27"/>
  <c r="K73" i="38"/>
  <c r="K77" i="38"/>
  <c r="K82" i="38"/>
  <c r="K90" i="38"/>
  <c r="G7" i="34"/>
  <c r="K8" i="38"/>
  <c r="G8" i="34"/>
  <c r="K9" i="38"/>
  <c r="G9" i="34"/>
  <c r="K10" i="38"/>
  <c r="G10" i="34"/>
  <c r="K11" i="38"/>
  <c r="G11" i="34"/>
  <c r="K12" i="38"/>
  <c r="G12" i="34"/>
  <c r="K13" i="38"/>
  <c r="G13" i="34"/>
  <c r="K14" i="38"/>
  <c r="G14" i="34"/>
  <c r="K15" i="38"/>
  <c r="G15" i="34"/>
  <c r="K16" i="38"/>
  <c r="G16" i="34"/>
  <c r="K17" i="38"/>
  <c r="G17" i="34"/>
  <c r="K18" i="38"/>
  <c r="G18" i="34"/>
  <c r="K19" i="38"/>
  <c r="G19" i="34"/>
  <c r="K20" i="38"/>
  <c r="G20" i="34"/>
  <c r="K21" i="38"/>
  <c r="G21" i="34"/>
  <c r="K22" i="38"/>
  <c r="G22" i="34"/>
  <c r="K23" i="38"/>
  <c r="G23" i="34"/>
  <c r="K24" i="38"/>
  <c r="G24" i="34"/>
  <c r="K25" i="38"/>
  <c r="G25" i="34"/>
  <c r="K26" i="38"/>
  <c r="G26" i="34"/>
  <c r="K27" i="38"/>
  <c r="G27" i="34"/>
  <c r="K28" i="38"/>
  <c r="G28" i="34"/>
  <c r="K29" i="38"/>
  <c r="G29" i="34"/>
  <c r="K30" i="38"/>
  <c r="G30" i="34"/>
  <c r="K31" i="38"/>
  <c r="G31" i="34"/>
  <c r="K32" i="38"/>
  <c r="G32" i="34"/>
  <c r="K33" i="38"/>
  <c r="G33" i="34"/>
  <c r="K34" i="38"/>
  <c r="G34" i="34"/>
  <c r="K35" i="38"/>
  <c r="G35" i="34"/>
  <c r="K36" i="38"/>
  <c r="G36" i="34"/>
  <c r="K37" i="38"/>
  <c r="G37" i="34"/>
  <c r="K38" i="38"/>
  <c r="G38" i="34"/>
  <c r="K39" i="38"/>
  <c r="G39" i="34"/>
  <c r="K40" i="38"/>
  <c r="G40" i="34"/>
  <c r="K41" i="38"/>
  <c r="G41" i="34"/>
  <c r="K42" i="38"/>
  <c r="G42" i="34"/>
  <c r="K43" i="38"/>
  <c r="G43" i="34"/>
  <c r="K44" i="38"/>
  <c r="G44" i="34"/>
  <c r="K45" i="38"/>
  <c r="D45" i="38"/>
  <c r="G45" i="38"/>
  <c r="G45" i="34"/>
  <c r="K46" i="38"/>
  <c r="G46" i="34"/>
  <c r="K47" i="38"/>
  <c r="G47" i="34"/>
  <c r="K48" i="38"/>
  <c r="G48" i="34"/>
  <c r="K49" i="38"/>
  <c r="G49" i="34"/>
  <c r="K50" i="38"/>
  <c r="G50" i="34"/>
  <c r="K51" i="38"/>
  <c r="G51" i="34"/>
  <c r="K52" i="38"/>
  <c r="G52" i="34"/>
  <c r="K53" i="38"/>
  <c r="G53" i="34"/>
  <c r="K54" i="38"/>
  <c r="G54" i="34"/>
  <c r="K55" i="38"/>
  <c r="G55" i="34"/>
  <c r="K56" i="38"/>
  <c r="G56" i="38"/>
  <c r="G56" i="34"/>
  <c r="K57" i="38"/>
  <c r="G57" i="34"/>
  <c r="K58" i="38"/>
  <c r="G58" i="34"/>
  <c r="K59" i="38"/>
  <c r="G59" i="34"/>
  <c r="K60" i="38"/>
  <c r="G60" i="34"/>
  <c r="K61" i="38"/>
  <c r="G61" i="34"/>
  <c r="K62" i="38"/>
  <c r="G62" i="34"/>
  <c r="K63" i="38"/>
  <c r="G63" i="34"/>
  <c r="K64" i="38"/>
  <c r="G64" i="34"/>
  <c r="K65" i="38"/>
  <c r="G65" i="34"/>
  <c r="K66" i="38"/>
  <c r="K67" i="38"/>
  <c r="G67" i="34"/>
  <c r="K68" i="38"/>
  <c r="G68" i="34"/>
  <c r="K69" i="38"/>
  <c r="G69" i="34"/>
  <c r="K70" i="38"/>
  <c r="G70" i="34"/>
  <c r="K71" i="38"/>
  <c r="G71" i="34"/>
  <c r="K72" i="38"/>
  <c r="G72" i="34"/>
  <c r="G73" i="34"/>
  <c r="K74" i="38"/>
  <c r="G74" i="34"/>
  <c r="K75" i="38"/>
  <c r="G75" i="34"/>
  <c r="K76" i="38"/>
  <c r="G76" i="34"/>
  <c r="G77" i="34"/>
  <c r="K78" i="38"/>
  <c r="G78" i="34"/>
  <c r="K79" i="38"/>
  <c r="D79" i="38"/>
  <c r="G79" i="38"/>
  <c r="G79" i="34"/>
  <c r="K80" i="38"/>
  <c r="G80" i="34"/>
  <c r="K81" i="38"/>
  <c r="G81" i="34"/>
  <c r="G83" i="34"/>
  <c r="K84" i="38"/>
  <c r="G84" i="34"/>
  <c r="K85" i="38"/>
  <c r="G85" i="34"/>
  <c r="K86" i="38"/>
  <c r="G86" i="34"/>
  <c r="K87" i="38"/>
  <c r="G87" i="34"/>
  <c r="K88" i="38"/>
  <c r="G89" i="34"/>
  <c r="G90" i="34"/>
  <c r="K91" i="38"/>
  <c r="G91" i="34"/>
  <c r="K92" i="38"/>
  <c r="G92" i="34"/>
  <c r="K93" i="38"/>
  <c r="G93" i="34"/>
  <c r="K94" i="38"/>
  <c r="G94" i="34"/>
  <c r="K95" i="38"/>
  <c r="G6" i="34"/>
  <c r="K7" i="38"/>
  <c r="D88" i="34"/>
  <c r="G88" i="34"/>
  <c r="K89" i="38"/>
  <c r="D82" i="34"/>
  <c r="G82" i="34"/>
  <c r="K83" i="38"/>
  <c r="D83" i="38"/>
  <c r="G83" i="38"/>
  <c r="K9" i="17"/>
  <c r="K10" i="17"/>
  <c r="K18" i="17"/>
  <c r="D18" i="17"/>
  <c r="K21" i="17"/>
  <c r="K24" i="17"/>
  <c r="D24" i="17"/>
  <c r="G24" i="17"/>
  <c r="K29" i="17"/>
  <c r="K37" i="17"/>
  <c r="D37" i="17"/>
  <c r="G37" i="17"/>
  <c r="K42" i="17"/>
  <c r="K44" i="17"/>
  <c r="K47" i="17"/>
  <c r="D47" i="17"/>
  <c r="G47" i="17"/>
  <c r="K48" i="17"/>
  <c r="D48" i="17"/>
  <c r="G48" i="17"/>
  <c r="K55" i="17"/>
  <c r="K59" i="17"/>
  <c r="K60" i="17"/>
  <c r="K64" i="17"/>
  <c r="K67" i="17"/>
  <c r="K69" i="17"/>
  <c r="D69" i="17"/>
  <c r="K71" i="17"/>
  <c r="K76" i="17"/>
  <c r="K77" i="17"/>
  <c r="K81" i="17"/>
  <c r="K84" i="17"/>
  <c r="K86" i="17"/>
  <c r="K88" i="17"/>
  <c r="K89" i="17"/>
  <c r="K92" i="17"/>
  <c r="K93" i="17"/>
  <c r="K96" i="17"/>
  <c r="K97" i="17"/>
  <c r="K101" i="17"/>
  <c r="K103" i="17"/>
  <c r="K105" i="17"/>
  <c r="D105" i="17"/>
  <c r="G105" i="17"/>
  <c r="K106" i="17"/>
  <c r="K109" i="17"/>
  <c r="K110" i="17"/>
  <c r="K113" i="17"/>
  <c r="K114" i="17"/>
  <c r="K115" i="17"/>
  <c r="K117" i="17"/>
  <c r="K119" i="17"/>
  <c r="K121" i="17"/>
  <c r="K122" i="17"/>
  <c r="D83" i="15"/>
  <c r="D98" i="15"/>
  <c r="G98" i="15"/>
  <c r="K98" i="17"/>
  <c r="D98" i="17"/>
  <c r="G98" i="17"/>
  <c r="D50" i="15"/>
  <c r="G50" i="15"/>
  <c r="D41" i="15"/>
  <c r="G41" i="15"/>
  <c r="D33" i="15"/>
  <c r="G33" i="15"/>
  <c r="H33" i="15"/>
  <c r="D30" i="15"/>
  <c r="G30" i="15"/>
  <c r="D20" i="15"/>
  <c r="D25" i="15"/>
  <c r="G8" i="15"/>
  <c r="G9" i="15"/>
  <c r="H9" i="15"/>
  <c r="G10" i="15"/>
  <c r="H10" i="15"/>
  <c r="G11" i="15"/>
  <c r="H11" i="15"/>
  <c r="G12" i="15"/>
  <c r="G13" i="15"/>
  <c r="H13" i="15"/>
  <c r="G14" i="15"/>
  <c r="G15" i="15"/>
  <c r="H15" i="15"/>
  <c r="G16" i="15"/>
  <c r="H16" i="15"/>
  <c r="G17" i="15"/>
  <c r="G18" i="15"/>
  <c r="H18" i="15"/>
  <c r="G19" i="15"/>
  <c r="K19" i="17"/>
  <c r="D19" i="17"/>
  <c r="G19" i="17"/>
  <c r="G21" i="15"/>
  <c r="G22" i="15"/>
  <c r="K22" i="17"/>
  <c r="D22" i="17"/>
  <c r="G22" i="17"/>
  <c r="G23" i="15"/>
  <c r="G24" i="15"/>
  <c r="H24" i="15"/>
  <c r="G26" i="15"/>
  <c r="K26" i="17"/>
  <c r="D26" i="17"/>
  <c r="H26" i="15"/>
  <c r="G27" i="15"/>
  <c r="G28" i="15"/>
  <c r="G29" i="15"/>
  <c r="H29" i="15"/>
  <c r="G31" i="15"/>
  <c r="G32" i="15"/>
  <c r="G34" i="15"/>
  <c r="H34" i="15"/>
  <c r="G35" i="15"/>
  <c r="G36" i="15"/>
  <c r="G37" i="15"/>
  <c r="H37" i="15"/>
  <c r="G38" i="15"/>
  <c r="G39" i="15"/>
  <c r="G40" i="15"/>
  <c r="G42" i="15"/>
  <c r="H42" i="15"/>
  <c r="G43" i="15"/>
  <c r="H43" i="15"/>
  <c r="G44" i="15"/>
  <c r="H44" i="15"/>
  <c r="G45" i="15"/>
  <c r="G46" i="15"/>
  <c r="G47" i="15"/>
  <c r="H47" i="15"/>
  <c r="G48" i="15"/>
  <c r="H48" i="15"/>
  <c r="G49" i="15"/>
  <c r="G52" i="15"/>
  <c r="G53" i="15"/>
  <c r="H53" i="15"/>
  <c r="G54" i="15"/>
  <c r="H54" i="15"/>
  <c r="G55" i="15"/>
  <c r="H55" i="15"/>
  <c r="G56" i="15"/>
  <c r="G57" i="15"/>
  <c r="G58" i="15"/>
  <c r="H58" i="15"/>
  <c r="G59" i="15"/>
  <c r="H59" i="15"/>
  <c r="G60" i="15"/>
  <c r="H60" i="15"/>
  <c r="G61" i="15"/>
  <c r="G62" i="15"/>
  <c r="H62" i="15"/>
  <c r="G63" i="15"/>
  <c r="H63" i="15"/>
  <c r="G64" i="15"/>
  <c r="H64" i="15"/>
  <c r="G65" i="15"/>
  <c r="G66" i="15"/>
  <c r="H66" i="15"/>
  <c r="G67" i="15"/>
  <c r="H67" i="15"/>
  <c r="G68" i="15"/>
  <c r="G69" i="15"/>
  <c r="H69" i="15"/>
  <c r="G70" i="15"/>
  <c r="H70" i="15"/>
  <c r="G71" i="15"/>
  <c r="H71" i="15"/>
  <c r="G72" i="15"/>
  <c r="G73" i="15"/>
  <c r="G74" i="15"/>
  <c r="H74" i="15"/>
  <c r="G76" i="15"/>
  <c r="H76" i="15"/>
  <c r="G77" i="15"/>
  <c r="H77" i="15"/>
  <c r="G78" i="15"/>
  <c r="G79" i="15"/>
  <c r="H79" i="15"/>
  <c r="G80" i="15"/>
  <c r="H80" i="15"/>
  <c r="G81" i="15"/>
  <c r="H81" i="15"/>
  <c r="G82" i="15"/>
  <c r="K82" i="17"/>
  <c r="D82" i="17"/>
  <c r="G82" i="17"/>
  <c r="G84" i="15"/>
  <c r="H84" i="15"/>
  <c r="G85" i="15"/>
  <c r="H85" i="15"/>
  <c r="G86" i="15"/>
  <c r="H86" i="15"/>
  <c r="G87" i="15"/>
  <c r="G88" i="15"/>
  <c r="H88" i="15"/>
  <c r="G89" i="15"/>
  <c r="H89" i="15"/>
  <c r="G90" i="15"/>
  <c r="G91" i="15"/>
  <c r="G92" i="15"/>
  <c r="H92" i="15"/>
  <c r="G93" i="15"/>
  <c r="H93" i="15"/>
  <c r="G94" i="15"/>
  <c r="G95" i="15"/>
  <c r="G96" i="15"/>
  <c r="H96" i="15"/>
  <c r="G97" i="15"/>
  <c r="H97" i="15"/>
  <c r="G100" i="15"/>
  <c r="G101" i="15"/>
  <c r="G102" i="15"/>
  <c r="H102" i="15"/>
  <c r="G103" i="15"/>
  <c r="H103" i="15"/>
  <c r="G104" i="15"/>
  <c r="G105" i="15"/>
  <c r="G106" i="15"/>
  <c r="H106" i="15"/>
  <c r="G107" i="15"/>
  <c r="G108" i="15"/>
  <c r="G109" i="15"/>
  <c r="H109" i="15"/>
  <c r="G110" i="15"/>
  <c r="H110" i="15"/>
  <c r="G111" i="15"/>
  <c r="G112" i="15"/>
  <c r="G113" i="15"/>
  <c r="H113" i="15"/>
  <c r="G114" i="15"/>
  <c r="H114" i="15"/>
  <c r="G115" i="15"/>
  <c r="H115" i="15"/>
  <c r="G116" i="15"/>
  <c r="G117" i="15"/>
  <c r="G118" i="15"/>
  <c r="H118" i="15"/>
  <c r="G119" i="15"/>
  <c r="H119" i="15"/>
  <c r="G120" i="15"/>
  <c r="G121" i="15"/>
  <c r="G122" i="15"/>
  <c r="H122" i="15"/>
  <c r="G7" i="15"/>
  <c r="H7" i="15"/>
  <c r="K7" i="17"/>
  <c r="D7" i="17"/>
  <c r="G7" i="17"/>
  <c r="C10" i="11"/>
  <c r="F10" i="11"/>
  <c r="G49" i="2"/>
  <c r="H49" i="2"/>
  <c r="I42" i="17"/>
  <c r="D42" i="17"/>
  <c r="G42" i="17"/>
  <c r="C47" i="11"/>
  <c r="F47" i="11"/>
  <c r="C30" i="11"/>
  <c r="F30" i="11"/>
  <c r="C23" i="11"/>
  <c r="F23" i="11"/>
  <c r="I84" i="17"/>
  <c r="D84" i="17"/>
  <c r="G84" i="17"/>
  <c r="G40" i="2"/>
  <c r="H40" i="2"/>
  <c r="I77" i="17"/>
  <c r="D74" i="2"/>
  <c r="I74" i="17"/>
  <c r="D74" i="17"/>
  <c r="I34" i="17"/>
  <c r="I32" i="17"/>
  <c r="D38" i="30"/>
  <c r="G11" i="12"/>
  <c r="I8" i="38"/>
  <c r="I9" i="38"/>
  <c r="D9" i="38"/>
  <c r="G9" i="38"/>
  <c r="I10" i="38"/>
  <c r="D10" i="38"/>
  <c r="I11" i="38"/>
  <c r="D11" i="38"/>
  <c r="G11" i="38"/>
  <c r="I12" i="38"/>
  <c r="D12" i="38"/>
  <c r="G12" i="38"/>
  <c r="I14" i="38"/>
  <c r="I15" i="38"/>
  <c r="I16" i="38"/>
  <c r="D16" i="38"/>
  <c r="G16" i="38"/>
  <c r="I17" i="38"/>
  <c r="D17" i="38"/>
  <c r="G17" i="38"/>
  <c r="I18" i="38"/>
  <c r="D18" i="38"/>
  <c r="G18" i="38"/>
  <c r="I20" i="38"/>
  <c r="D20" i="38"/>
  <c r="G20" i="38"/>
  <c r="I21" i="38"/>
  <c r="D21" i="38"/>
  <c r="G21" i="38"/>
  <c r="I22" i="38"/>
  <c r="D22" i="38"/>
  <c r="G22" i="38"/>
  <c r="I23" i="38"/>
  <c r="D23" i="38"/>
  <c r="G23" i="38"/>
  <c r="I24" i="38"/>
  <c r="I25" i="38"/>
  <c r="D25" i="38"/>
  <c r="G25" i="38"/>
  <c r="I26" i="38"/>
  <c r="I27" i="38"/>
  <c r="D27" i="38"/>
  <c r="G27" i="38"/>
  <c r="I28" i="38"/>
  <c r="D28" i="38"/>
  <c r="G28" i="38"/>
  <c r="I29" i="38"/>
  <c r="D29" i="38"/>
  <c r="G29" i="38"/>
  <c r="I30" i="38"/>
  <c r="D30" i="38"/>
  <c r="G30" i="38"/>
  <c r="I32" i="38"/>
  <c r="D32" i="38"/>
  <c r="G32" i="38"/>
  <c r="I34" i="38"/>
  <c r="I35" i="38"/>
  <c r="D35" i="38"/>
  <c r="G35" i="38"/>
  <c r="I36" i="38"/>
  <c r="D36" i="38"/>
  <c r="G36" i="38"/>
  <c r="I37" i="38"/>
  <c r="D37" i="38"/>
  <c r="G37" i="38"/>
  <c r="I38" i="38"/>
  <c r="D38" i="38"/>
  <c r="G38" i="38"/>
  <c r="I39" i="38"/>
  <c r="D39" i="38"/>
  <c r="G39" i="38"/>
  <c r="I40" i="38"/>
  <c r="D40" i="38"/>
  <c r="G40" i="38"/>
  <c r="I41" i="38"/>
  <c r="D41" i="38"/>
  <c r="G41" i="38"/>
  <c r="I42" i="38"/>
  <c r="D42" i="38"/>
  <c r="G42" i="38"/>
  <c r="I43" i="38"/>
  <c r="I45" i="38"/>
  <c r="I46" i="38"/>
  <c r="D46" i="38"/>
  <c r="G46" i="38"/>
  <c r="I47" i="38"/>
  <c r="D47" i="38"/>
  <c r="G47" i="38"/>
  <c r="I50" i="38"/>
  <c r="D50" i="38"/>
  <c r="G50" i="38"/>
  <c r="I51" i="38"/>
  <c r="D51" i="38"/>
  <c r="G51" i="38"/>
  <c r="I52" i="38"/>
  <c r="D52" i="38"/>
  <c r="G52" i="38"/>
  <c r="I53" i="38"/>
  <c r="D53" i="38"/>
  <c r="G53" i="38"/>
  <c r="I54" i="38"/>
  <c r="D54" i="38"/>
  <c r="I56" i="38"/>
  <c r="D56" i="38"/>
  <c r="I57" i="38"/>
  <c r="D57" i="38"/>
  <c r="G57" i="38"/>
  <c r="I58" i="38"/>
  <c r="D58" i="38"/>
  <c r="I59" i="38"/>
  <c r="D59" i="38"/>
  <c r="G59" i="38"/>
  <c r="I60" i="38"/>
  <c r="D60" i="38"/>
  <c r="G60" i="38"/>
  <c r="I62" i="38"/>
  <c r="I63" i="38"/>
  <c r="I64" i="38"/>
  <c r="D64" i="38"/>
  <c r="G64" i="38"/>
  <c r="I65" i="38"/>
  <c r="D65" i="38"/>
  <c r="G65" i="38"/>
  <c r="I68" i="38"/>
  <c r="D68" i="38"/>
  <c r="G68" i="38"/>
  <c r="I69" i="38"/>
  <c r="D69" i="38"/>
  <c r="G69" i="38"/>
  <c r="I70" i="38"/>
  <c r="D70" i="38"/>
  <c r="G70" i="38"/>
  <c r="I71" i="38"/>
  <c r="D71" i="38"/>
  <c r="G71" i="38"/>
  <c r="I72" i="38"/>
  <c r="D72" i="38"/>
  <c r="G72" i="38"/>
  <c r="I73" i="38"/>
  <c r="I74" i="38"/>
  <c r="I75" i="38"/>
  <c r="D75" i="38"/>
  <c r="I76" i="38"/>
  <c r="D76" i="38"/>
  <c r="G76" i="38"/>
  <c r="I77" i="38"/>
  <c r="D77" i="38"/>
  <c r="I78" i="38"/>
  <c r="D78" i="38"/>
  <c r="G78" i="38"/>
  <c r="I79" i="38"/>
  <c r="I80" i="38"/>
  <c r="D80" i="38"/>
  <c r="G80" i="38"/>
  <c r="I81" i="38"/>
  <c r="D81" i="38"/>
  <c r="G81" i="38"/>
  <c r="I82" i="38"/>
  <c r="D82" i="38"/>
  <c r="G82" i="38"/>
  <c r="I84" i="38"/>
  <c r="D84" i="38"/>
  <c r="G84" i="38"/>
  <c r="I85" i="38"/>
  <c r="D85" i="38"/>
  <c r="G85" i="38"/>
  <c r="I86" i="38"/>
  <c r="I87" i="38"/>
  <c r="D87" i="38"/>
  <c r="G87" i="38"/>
  <c r="I88" i="38"/>
  <c r="D88" i="38"/>
  <c r="G88" i="38"/>
  <c r="I90" i="38"/>
  <c r="D90" i="38"/>
  <c r="G90" i="38"/>
  <c r="I91" i="38"/>
  <c r="I92" i="38"/>
  <c r="D92" i="38"/>
  <c r="G92" i="38"/>
  <c r="I93" i="38"/>
  <c r="I94" i="38"/>
  <c r="D94" i="38"/>
  <c r="G94" i="38"/>
  <c r="I95" i="38"/>
  <c r="I7" i="38"/>
  <c r="D7" i="38"/>
  <c r="G7" i="38"/>
  <c r="I78" i="17"/>
  <c r="I79" i="17"/>
  <c r="I80" i="17"/>
  <c r="I81" i="17"/>
  <c r="I82" i="17"/>
  <c r="I85" i="17"/>
  <c r="I86" i="17"/>
  <c r="D86" i="17"/>
  <c r="G86" i="17"/>
  <c r="I87" i="17"/>
  <c r="I89" i="17"/>
  <c r="I90" i="17"/>
  <c r="I91" i="17"/>
  <c r="I92" i="17"/>
  <c r="D92" i="17"/>
  <c r="G92" i="17"/>
  <c r="I93" i="17"/>
  <c r="I94" i="17"/>
  <c r="I95" i="17"/>
  <c r="I96" i="17"/>
  <c r="I97" i="17"/>
  <c r="I100" i="17"/>
  <c r="I101" i="17"/>
  <c r="I102" i="17"/>
  <c r="I103" i="17"/>
  <c r="D103" i="17"/>
  <c r="G103" i="17"/>
  <c r="I104" i="17"/>
  <c r="I105" i="17"/>
  <c r="I106" i="17"/>
  <c r="D106" i="17"/>
  <c r="G106" i="17"/>
  <c r="I107" i="17"/>
  <c r="I108" i="17"/>
  <c r="I109" i="17"/>
  <c r="D109" i="17"/>
  <c r="G109" i="17"/>
  <c r="I110" i="17"/>
  <c r="D110" i="17"/>
  <c r="G110" i="17"/>
  <c r="I111" i="17"/>
  <c r="I112" i="17"/>
  <c r="I113" i="17"/>
  <c r="I114" i="17"/>
  <c r="D114" i="17"/>
  <c r="G114" i="17"/>
  <c r="I116" i="17"/>
  <c r="I117" i="17"/>
  <c r="D117" i="17"/>
  <c r="G117" i="17"/>
  <c r="I118" i="17"/>
  <c r="I119" i="17"/>
  <c r="D119" i="17"/>
  <c r="G119" i="17"/>
  <c r="I120" i="17"/>
  <c r="I121" i="17"/>
  <c r="I8" i="17"/>
  <c r="I9" i="17"/>
  <c r="D9" i="17"/>
  <c r="G9" i="17"/>
  <c r="I10" i="17"/>
  <c r="I11" i="17"/>
  <c r="I12" i="17"/>
  <c r="I13" i="17"/>
  <c r="I14" i="17"/>
  <c r="I15" i="17"/>
  <c r="I16" i="17"/>
  <c r="I17" i="17"/>
  <c r="I18" i="17"/>
  <c r="G18" i="17"/>
  <c r="I19" i="17"/>
  <c r="I21" i="17"/>
  <c r="D21" i="17"/>
  <c r="G21" i="17"/>
  <c r="I22" i="17"/>
  <c r="I23" i="17"/>
  <c r="D23" i="17"/>
  <c r="G23" i="17"/>
  <c r="I26" i="17"/>
  <c r="I27" i="17"/>
  <c r="I28" i="17"/>
  <c r="I29" i="17"/>
  <c r="I31" i="17"/>
  <c r="I35" i="17"/>
  <c r="I36" i="17"/>
  <c r="I37" i="17"/>
  <c r="I38" i="17"/>
  <c r="I39" i="17"/>
  <c r="I43" i="17"/>
  <c r="I45" i="17"/>
  <c r="I46" i="17"/>
  <c r="I47" i="17"/>
  <c r="I48" i="17"/>
  <c r="I52" i="17"/>
  <c r="I53" i="17"/>
  <c r="I54" i="17"/>
  <c r="I55" i="17"/>
  <c r="D55" i="17"/>
  <c r="G55" i="17"/>
  <c r="I56" i="17"/>
  <c r="I57" i="17"/>
  <c r="I58" i="17"/>
  <c r="I59" i="17"/>
  <c r="D59" i="17"/>
  <c r="G59" i="17"/>
  <c r="I61" i="17"/>
  <c r="I62" i="17"/>
  <c r="I63" i="17"/>
  <c r="I64" i="17"/>
  <c r="D64" i="17"/>
  <c r="G64" i="17"/>
  <c r="I65" i="17"/>
  <c r="I66" i="17"/>
  <c r="I67" i="17"/>
  <c r="D67" i="17"/>
  <c r="G67" i="17"/>
  <c r="I68" i="17"/>
  <c r="I69" i="17"/>
  <c r="G69" i="17"/>
  <c r="I70" i="17"/>
  <c r="I71" i="17"/>
  <c r="I72" i="17"/>
  <c r="I73" i="17"/>
  <c r="I7" i="17"/>
  <c r="H26" i="17"/>
  <c r="D84" i="10"/>
  <c r="D97" i="10"/>
  <c r="I96" i="38"/>
  <c r="D62" i="10"/>
  <c r="I61" i="38"/>
  <c r="D61" i="38"/>
  <c r="D45" i="10"/>
  <c r="G45" i="10"/>
  <c r="H45" i="10"/>
  <c r="D32" i="10"/>
  <c r="I31" i="38"/>
  <c r="D31" i="38"/>
  <c r="G31" i="38"/>
  <c r="D56" i="10"/>
  <c r="D67" i="10"/>
  <c r="G67" i="10"/>
  <c r="D14" i="10"/>
  <c r="I13" i="38"/>
  <c r="D13" i="38"/>
  <c r="G13" i="38"/>
  <c r="G8" i="10"/>
  <c r="H8" i="10"/>
  <c r="G9" i="10"/>
  <c r="H9" i="10"/>
  <c r="G11" i="10"/>
  <c r="H11" i="10"/>
  <c r="G12" i="10"/>
  <c r="H12" i="10"/>
  <c r="G13" i="10"/>
  <c r="H13" i="10"/>
  <c r="G15" i="10"/>
  <c r="H15" i="10"/>
  <c r="G16" i="10"/>
  <c r="H16" i="10"/>
  <c r="G17" i="10"/>
  <c r="G18" i="10"/>
  <c r="H18" i="10"/>
  <c r="G19" i="10"/>
  <c r="H19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3" i="10"/>
  <c r="H33" i="10"/>
  <c r="G35" i="10"/>
  <c r="H35" i="10"/>
  <c r="G36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43" i="10"/>
  <c r="H43" i="10"/>
  <c r="G44" i="10"/>
  <c r="H44" i="10"/>
  <c r="G46" i="10"/>
  <c r="H46" i="10"/>
  <c r="G47" i="10"/>
  <c r="H47" i="10"/>
  <c r="G48" i="10"/>
  <c r="H48" i="10"/>
  <c r="G51" i="10"/>
  <c r="H51" i="10"/>
  <c r="G52" i="10"/>
  <c r="H52" i="10"/>
  <c r="G53" i="10"/>
  <c r="H53" i="10"/>
  <c r="G54" i="10"/>
  <c r="H54" i="10"/>
  <c r="G55" i="10"/>
  <c r="H55" i="10"/>
  <c r="G57" i="10"/>
  <c r="H57" i="10"/>
  <c r="G58" i="10"/>
  <c r="H58" i="10"/>
  <c r="G59" i="10"/>
  <c r="H59" i="10"/>
  <c r="G60" i="10"/>
  <c r="H60" i="10"/>
  <c r="G61" i="10"/>
  <c r="H61" i="10"/>
  <c r="G63" i="10"/>
  <c r="H63" i="10"/>
  <c r="G64" i="10"/>
  <c r="H64" i="10"/>
  <c r="G65" i="10"/>
  <c r="H65" i="10"/>
  <c r="G66" i="10"/>
  <c r="H66" i="10"/>
  <c r="G69" i="10"/>
  <c r="H69" i="10"/>
  <c r="G70" i="10"/>
  <c r="H70" i="10"/>
  <c r="G71" i="10"/>
  <c r="H71" i="10"/>
  <c r="G72" i="10"/>
  <c r="H72" i="10"/>
  <c r="G73" i="10"/>
  <c r="H73" i="10"/>
  <c r="G74" i="10"/>
  <c r="H74" i="10"/>
  <c r="G75" i="10"/>
  <c r="H75" i="10"/>
  <c r="G76" i="10"/>
  <c r="H76" i="10"/>
  <c r="G77" i="10"/>
  <c r="H77" i="10"/>
  <c r="G78" i="10"/>
  <c r="H78" i="10"/>
  <c r="G79" i="10"/>
  <c r="H79" i="10"/>
  <c r="G80" i="10"/>
  <c r="H80" i="10"/>
  <c r="G81" i="10"/>
  <c r="H81" i="10"/>
  <c r="G82" i="10"/>
  <c r="H82" i="10"/>
  <c r="G83" i="10"/>
  <c r="H83" i="10"/>
  <c r="G85" i="10"/>
  <c r="H85" i="10"/>
  <c r="G86" i="10"/>
  <c r="H86" i="10"/>
  <c r="G87" i="10"/>
  <c r="H87" i="10"/>
  <c r="G88" i="10"/>
  <c r="H88" i="10"/>
  <c r="G89" i="10"/>
  <c r="H89" i="10"/>
  <c r="G90" i="10"/>
  <c r="H90" i="10"/>
  <c r="G91" i="10"/>
  <c r="H91" i="10"/>
  <c r="G92" i="10"/>
  <c r="H92" i="10"/>
  <c r="G93" i="10"/>
  <c r="H93" i="10"/>
  <c r="G94" i="10"/>
  <c r="H94" i="10"/>
  <c r="G95" i="10"/>
  <c r="H95" i="10"/>
  <c r="G96" i="10"/>
  <c r="H96" i="10"/>
  <c r="G7" i="10"/>
  <c r="H7" i="10"/>
  <c r="D115" i="2"/>
  <c r="I115" i="17"/>
  <c r="D115" i="17"/>
  <c r="G115" i="17"/>
  <c r="D60" i="2"/>
  <c r="G60" i="2"/>
  <c r="H60" i="2"/>
  <c r="D30" i="2"/>
  <c r="G32" i="2"/>
  <c r="H32" i="2"/>
  <c r="G34" i="2"/>
  <c r="H34" i="2"/>
  <c r="G35" i="2"/>
  <c r="H35" i="2"/>
  <c r="G36" i="2"/>
  <c r="H36" i="2"/>
  <c r="G37" i="2"/>
  <c r="H37" i="2"/>
  <c r="G38" i="2"/>
  <c r="H38" i="2"/>
  <c r="G39" i="2"/>
  <c r="H39" i="2"/>
  <c r="G43" i="2"/>
  <c r="H43" i="2"/>
  <c r="G45" i="2"/>
  <c r="H45" i="2"/>
  <c r="G46" i="2"/>
  <c r="H46" i="2"/>
  <c r="G47" i="2"/>
  <c r="H47" i="2"/>
  <c r="G48" i="2"/>
  <c r="H48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G68" i="2"/>
  <c r="H68" i="2"/>
  <c r="G69" i="2"/>
  <c r="H69" i="2"/>
  <c r="G70" i="2"/>
  <c r="H70" i="2"/>
  <c r="G72" i="2"/>
  <c r="H72" i="2"/>
  <c r="G73" i="2"/>
  <c r="H73" i="2"/>
  <c r="G77" i="2"/>
  <c r="H77" i="2"/>
  <c r="G78" i="2"/>
  <c r="H78" i="2"/>
  <c r="G79" i="2"/>
  <c r="H79" i="2"/>
  <c r="G80" i="2"/>
  <c r="H80" i="2"/>
  <c r="G81" i="2"/>
  <c r="H81" i="2"/>
  <c r="G82" i="2"/>
  <c r="H82" i="2"/>
  <c r="G84" i="2"/>
  <c r="H84" i="2"/>
  <c r="G85" i="2"/>
  <c r="H85" i="2"/>
  <c r="G86" i="2"/>
  <c r="H86" i="2"/>
  <c r="G87" i="2"/>
  <c r="H87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100" i="2"/>
  <c r="H100" i="2"/>
  <c r="G101" i="2"/>
  <c r="H101" i="2"/>
  <c r="G102" i="2"/>
  <c r="H102" i="2"/>
  <c r="G104" i="2"/>
  <c r="H104" i="2"/>
  <c r="G105" i="2"/>
  <c r="H105" i="2"/>
  <c r="G106" i="2"/>
  <c r="H106" i="2"/>
  <c r="G107" i="2"/>
  <c r="H107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6" i="2"/>
  <c r="H116" i="2"/>
  <c r="G117" i="2"/>
  <c r="H117" i="2"/>
  <c r="G118" i="2"/>
  <c r="H118" i="2"/>
  <c r="G119" i="2"/>
  <c r="H119" i="2"/>
  <c r="G121" i="2"/>
  <c r="H121" i="2"/>
  <c r="D24" i="2"/>
  <c r="I24" i="17"/>
  <c r="D20" i="2"/>
  <c r="I20" i="17"/>
  <c r="J79" i="38"/>
  <c r="J83" i="38"/>
  <c r="J86" i="38"/>
  <c r="C86" i="38"/>
  <c r="H7" i="38"/>
  <c r="C7" i="38"/>
  <c r="H8" i="38"/>
  <c r="C8" i="38"/>
  <c r="H9" i="38"/>
  <c r="C9" i="38"/>
  <c r="H10" i="38"/>
  <c r="C10" i="38"/>
  <c r="H11" i="38"/>
  <c r="C11" i="38"/>
  <c r="H12" i="38"/>
  <c r="C12" i="38"/>
  <c r="H14" i="38"/>
  <c r="C14" i="38"/>
  <c r="H15" i="38"/>
  <c r="C15" i="38"/>
  <c r="H16" i="38"/>
  <c r="C16" i="38"/>
  <c r="H17" i="38"/>
  <c r="C17" i="38"/>
  <c r="H18" i="38"/>
  <c r="C18" i="38"/>
  <c r="H25" i="38"/>
  <c r="C25" i="38"/>
  <c r="H26" i="38"/>
  <c r="H27" i="38"/>
  <c r="C27" i="38"/>
  <c r="H28" i="38"/>
  <c r="H29" i="38"/>
  <c r="C29" i="38"/>
  <c r="H30" i="38"/>
  <c r="C30" i="38"/>
  <c r="H32" i="38"/>
  <c r="C32" i="38"/>
  <c r="H35" i="38"/>
  <c r="C35" i="38"/>
  <c r="H36" i="38"/>
  <c r="C36" i="38"/>
  <c r="H37" i="38"/>
  <c r="C37" i="38"/>
  <c r="H38" i="38"/>
  <c r="C38" i="38"/>
  <c r="H39" i="38"/>
  <c r="C39" i="38"/>
  <c r="H40" i="38"/>
  <c r="C40" i="38"/>
  <c r="H41" i="38"/>
  <c r="C41" i="38"/>
  <c r="H42" i="38"/>
  <c r="C42" i="38"/>
  <c r="H43" i="38"/>
  <c r="C43" i="38"/>
  <c r="H50" i="38"/>
  <c r="C50" i="38"/>
  <c r="H51" i="38"/>
  <c r="C51" i="38"/>
  <c r="H52" i="38"/>
  <c r="C52" i="38"/>
  <c r="H53" i="38"/>
  <c r="C53" i="38"/>
  <c r="H54" i="38"/>
  <c r="C54" i="38"/>
  <c r="H57" i="38"/>
  <c r="H61" i="38"/>
  <c r="C61" i="38"/>
  <c r="H79" i="38"/>
  <c r="H83" i="38"/>
  <c r="E13" i="38"/>
  <c r="E19" i="38"/>
  <c r="E22" i="38"/>
  <c r="E31" i="38"/>
  <c r="E33" i="38"/>
  <c r="E67" i="38"/>
  <c r="E97" i="38"/>
  <c r="E44" i="38"/>
  <c r="E48" i="38"/>
  <c r="E55" i="38"/>
  <c r="E61" i="38"/>
  <c r="E65" i="38"/>
  <c r="E73" i="38"/>
  <c r="E78" i="38"/>
  <c r="E83" i="38"/>
  <c r="E94" i="38"/>
  <c r="E96" i="38"/>
  <c r="E12" i="34"/>
  <c r="E18" i="34"/>
  <c r="E66" i="34"/>
  <c r="E96" i="34"/>
  <c r="E21" i="34"/>
  <c r="E30" i="34"/>
  <c r="E32" i="34"/>
  <c r="E43" i="34"/>
  <c r="E47" i="34"/>
  <c r="E54" i="34"/>
  <c r="E60" i="34"/>
  <c r="E64" i="34"/>
  <c r="E72" i="34"/>
  <c r="E77" i="34"/>
  <c r="E82" i="34"/>
  <c r="E93" i="34"/>
  <c r="E95" i="34"/>
  <c r="E14" i="10"/>
  <c r="E20" i="10"/>
  <c r="E68" i="10"/>
  <c r="E23" i="10"/>
  <c r="E32" i="10"/>
  <c r="E34" i="10"/>
  <c r="E45" i="10"/>
  <c r="E49" i="10"/>
  <c r="E56" i="10"/>
  <c r="E62" i="10"/>
  <c r="E66" i="10"/>
  <c r="E74" i="10"/>
  <c r="E79" i="10"/>
  <c r="E84" i="10"/>
  <c r="E90" i="10"/>
  <c r="E97" i="10"/>
  <c r="E95" i="10"/>
  <c r="C11" i="35"/>
  <c r="C20" i="35"/>
  <c r="C9" i="32"/>
  <c r="C10" i="32"/>
  <c r="C13" i="32"/>
  <c r="C21" i="32"/>
  <c r="C32" i="32"/>
  <c r="C38" i="31"/>
  <c r="D38" i="31"/>
  <c r="C82" i="31"/>
  <c r="D82" i="31"/>
  <c r="C38" i="30"/>
  <c r="C49" i="30"/>
  <c r="C60" i="30"/>
  <c r="C93" i="30"/>
  <c r="C104" i="30"/>
  <c r="C115" i="30"/>
  <c r="C13" i="36"/>
  <c r="C15" i="36"/>
  <c r="C39" i="36"/>
  <c r="C22" i="36"/>
  <c r="C25" i="36"/>
  <c r="C38" i="36"/>
  <c r="E8" i="27"/>
  <c r="C9" i="27"/>
  <c r="B14" i="18"/>
  <c r="B20" i="18"/>
  <c r="B22" i="18"/>
  <c r="B34" i="18"/>
  <c r="B40" i="18"/>
  <c r="B42" i="18"/>
  <c r="C37" i="14"/>
  <c r="D37" i="14"/>
  <c r="E37" i="14"/>
  <c r="F37" i="14"/>
  <c r="C31" i="13"/>
  <c r="D31" i="13"/>
  <c r="C48" i="13"/>
  <c r="D48" i="13"/>
  <c r="G12" i="12"/>
  <c r="G13" i="12"/>
  <c r="G14" i="12"/>
  <c r="G15" i="12"/>
  <c r="G16" i="12"/>
  <c r="F20" i="11"/>
  <c r="D31" i="11"/>
  <c r="E31" i="11"/>
  <c r="F41" i="11"/>
  <c r="F46" i="11"/>
  <c r="D48" i="11"/>
  <c r="E48" i="11"/>
  <c r="E6" i="8"/>
  <c r="E7" i="8"/>
  <c r="E8" i="8"/>
  <c r="E9" i="8"/>
  <c r="B10" i="8"/>
  <c r="E10" i="8"/>
  <c r="C10" i="8"/>
  <c r="D10" i="8"/>
  <c r="E11" i="8"/>
  <c r="E12" i="8"/>
  <c r="E13" i="8"/>
  <c r="E14" i="8"/>
  <c r="E15" i="8"/>
  <c r="E16" i="8"/>
  <c r="E19" i="8"/>
  <c r="B20" i="8"/>
  <c r="C20" i="8"/>
  <c r="E20" i="8"/>
  <c r="D20" i="8"/>
  <c r="E21" i="8"/>
  <c r="E22" i="8"/>
  <c r="E23" i="8"/>
  <c r="B25" i="8"/>
  <c r="C25" i="8"/>
  <c r="D25" i="8"/>
  <c r="E25" i="8"/>
  <c r="E26" i="8"/>
  <c r="E27" i="8"/>
  <c r="E28" i="8"/>
  <c r="B29" i="8"/>
  <c r="C29" i="8"/>
  <c r="C30" i="8"/>
  <c r="D29" i="8"/>
  <c r="E31" i="8"/>
  <c r="E32" i="8"/>
  <c r="E33" i="8"/>
  <c r="E34" i="8"/>
  <c r="E35" i="8"/>
  <c r="F13" i="38"/>
  <c r="F19" i="38"/>
  <c r="C20" i="38"/>
  <c r="C21" i="38"/>
  <c r="C22" i="38"/>
  <c r="F22" i="38"/>
  <c r="C23" i="38"/>
  <c r="C24" i="38"/>
  <c r="F31" i="38"/>
  <c r="F33" i="38"/>
  <c r="F44" i="38"/>
  <c r="C45" i="38"/>
  <c r="C46" i="38"/>
  <c r="C47" i="38"/>
  <c r="C48" i="38"/>
  <c r="F48" i="38"/>
  <c r="F55" i="38"/>
  <c r="C56" i="38"/>
  <c r="C58" i="38"/>
  <c r="C59" i="38"/>
  <c r="C60" i="38"/>
  <c r="F61" i="38"/>
  <c r="C62" i="38"/>
  <c r="C63" i="38"/>
  <c r="C64" i="38"/>
  <c r="C65" i="38"/>
  <c r="F65" i="38"/>
  <c r="C68" i="38"/>
  <c r="C69" i="38"/>
  <c r="C70" i="38"/>
  <c r="C71" i="38"/>
  <c r="C72" i="38"/>
  <c r="C73" i="38"/>
  <c r="F73" i="38"/>
  <c r="C74" i="38"/>
  <c r="C75" i="38"/>
  <c r="C76" i="38"/>
  <c r="C77" i="38"/>
  <c r="C78" i="38"/>
  <c r="F78" i="38"/>
  <c r="C80" i="38"/>
  <c r="C81" i="38"/>
  <c r="C82" i="38"/>
  <c r="F83" i="38"/>
  <c r="C84" i="38"/>
  <c r="C85" i="38"/>
  <c r="C87" i="38"/>
  <c r="C88" i="38"/>
  <c r="C90" i="38"/>
  <c r="C91" i="38"/>
  <c r="C92" i="38"/>
  <c r="C93" i="38"/>
  <c r="C94" i="38"/>
  <c r="F94" i="38"/>
  <c r="C95" i="38"/>
  <c r="F12" i="34"/>
  <c r="F18" i="34"/>
  <c r="F21" i="34"/>
  <c r="F30" i="34"/>
  <c r="F32" i="34"/>
  <c r="F43" i="34"/>
  <c r="F47" i="34"/>
  <c r="F54" i="34"/>
  <c r="F60" i="34"/>
  <c r="F64" i="34"/>
  <c r="F72" i="34"/>
  <c r="F77" i="34"/>
  <c r="F82" i="34"/>
  <c r="F88" i="34"/>
  <c r="F95" i="34"/>
  <c r="F93" i="34"/>
  <c r="H13" i="38"/>
  <c r="F14" i="10"/>
  <c r="F20" i="10"/>
  <c r="F23" i="10"/>
  <c r="F32" i="10"/>
  <c r="F34" i="10"/>
  <c r="F68" i="10"/>
  <c r="F45" i="10"/>
  <c r="F49" i="10"/>
  <c r="F56" i="10"/>
  <c r="F62" i="10"/>
  <c r="F66" i="10"/>
  <c r="F74" i="10"/>
  <c r="F90" i="10"/>
  <c r="F97" i="10"/>
  <c r="F79" i="10"/>
  <c r="F84" i="10"/>
  <c r="F95" i="10"/>
  <c r="H7" i="17"/>
  <c r="J7" i="17"/>
  <c r="C7" i="17"/>
  <c r="H8" i="17"/>
  <c r="J8" i="17"/>
  <c r="H9" i="17"/>
  <c r="C9" i="17"/>
  <c r="J9" i="17"/>
  <c r="H10" i="17"/>
  <c r="J10" i="17"/>
  <c r="H11" i="17"/>
  <c r="C11" i="17"/>
  <c r="J11" i="17"/>
  <c r="H12" i="17"/>
  <c r="J12" i="17"/>
  <c r="H13" i="17"/>
  <c r="C13" i="17"/>
  <c r="J13" i="17"/>
  <c r="H14" i="17"/>
  <c r="J14" i="17"/>
  <c r="H15" i="17"/>
  <c r="J15" i="17"/>
  <c r="C15" i="17"/>
  <c r="H16" i="17"/>
  <c r="C16" i="17"/>
  <c r="J16" i="17"/>
  <c r="H17" i="17"/>
  <c r="J17" i="17"/>
  <c r="H18" i="17"/>
  <c r="J18" i="17"/>
  <c r="H19" i="17"/>
  <c r="J19" i="17"/>
  <c r="C19" i="17"/>
  <c r="E20" i="17"/>
  <c r="F20" i="17"/>
  <c r="F25" i="17"/>
  <c r="H21" i="17"/>
  <c r="J21" i="17"/>
  <c r="H22" i="17"/>
  <c r="J22" i="17"/>
  <c r="C22" i="17"/>
  <c r="H23" i="17"/>
  <c r="C23" i="17"/>
  <c r="J23" i="17"/>
  <c r="E24" i="17"/>
  <c r="E25" i="17"/>
  <c r="F24" i="17"/>
  <c r="J26" i="17"/>
  <c r="C26" i="17"/>
  <c r="H27" i="17"/>
  <c r="J27" i="17"/>
  <c r="C27" i="17"/>
  <c r="H28" i="17"/>
  <c r="J28" i="17"/>
  <c r="H29" i="17"/>
  <c r="J29" i="17"/>
  <c r="E30" i="17"/>
  <c r="F30" i="17"/>
  <c r="H31" i="17"/>
  <c r="J31" i="17"/>
  <c r="J33" i="17"/>
  <c r="H32" i="17"/>
  <c r="C32" i="17"/>
  <c r="J32" i="17"/>
  <c r="E33" i="17"/>
  <c r="F33" i="17"/>
  <c r="H34" i="17"/>
  <c r="J34" i="17"/>
  <c r="H35" i="17"/>
  <c r="J35" i="17"/>
  <c r="C35" i="17"/>
  <c r="H36" i="17"/>
  <c r="J36" i="17"/>
  <c r="H37" i="17"/>
  <c r="J37" i="17"/>
  <c r="H38" i="17"/>
  <c r="J38" i="17"/>
  <c r="C38" i="17"/>
  <c r="H39" i="17"/>
  <c r="J39" i="17"/>
  <c r="C39" i="17"/>
  <c r="H40" i="17"/>
  <c r="J40" i="17"/>
  <c r="E41" i="17"/>
  <c r="F41" i="17"/>
  <c r="H42" i="17"/>
  <c r="J42" i="17"/>
  <c r="J44" i="17"/>
  <c r="C42" i="17"/>
  <c r="H43" i="17"/>
  <c r="C43" i="17"/>
  <c r="J43" i="17"/>
  <c r="E44" i="17"/>
  <c r="F44" i="17"/>
  <c r="H45" i="17"/>
  <c r="J45" i="17"/>
  <c r="H46" i="17"/>
  <c r="J46" i="17"/>
  <c r="H47" i="17"/>
  <c r="J47" i="17"/>
  <c r="C47" i="17"/>
  <c r="H48" i="17"/>
  <c r="C48" i="17"/>
  <c r="J48" i="17"/>
  <c r="H49" i="17"/>
  <c r="J49" i="17"/>
  <c r="J50" i="17"/>
  <c r="C50" i="17"/>
  <c r="E50" i="17"/>
  <c r="F50" i="17"/>
  <c r="C52" i="17"/>
  <c r="C53" i="17"/>
  <c r="C54" i="17"/>
  <c r="C55" i="17"/>
  <c r="C56" i="17"/>
  <c r="C57" i="17"/>
  <c r="H58" i="17"/>
  <c r="H59" i="17"/>
  <c r="E60" i="17"/>
  <c r="F60" i="17"/>
  <c r="J60" i="17"/>
  <c r="C61" i="17"/>
  <c r="C62" i="17"/>
  <c r="C63" i="17"/>
  <c r="C64" i="17"/>
  <c r="C65" i="17"/>
  <c r="H66" i="17"/>
  <c r="C66" i="17"/>
  <c r="H67" i="17"/>
  <c r="H68" i="17"/>
  <c r="C68" i="17"/>
  <c r="H69" i="17"/>
  <c r="C69" i="17"/>
  <c r="H70" i="17"/>
  <c r="C70" i="17"/>
  <c r="H71" i="17"/>
  <c r="C71" i="17"/>
  <c r="H72" i="17"/>
  <c r="C72" i="17"/>
  <c r="H73" i="17"/>
  <c r="C73" i="17"/>
  <c r="E74" i="17"/>
  <c r="F74" i="17"/>
  <c r="J74" i="17"/>
  <c r="H76" i="17"/>
  <c r="H77" i="17"/>
  <c r="C77" i="17"/>
  <c r="H78" i="17"/>
  <c r="C78" i="17"/>
  <c r="H79" i="17"/>
  <c r="J79" i="17"/>
  <c r="C79" i="17"/>
  <c r="H80" i="17"/>
  <c r="J80" i="17"/>
  <c r="H81" i="17"/>
  <c r="J81" i="17"/>
  <c r="C81" i="17"/>
  <c r="H82" i="17"/>
  <c r="J82" i="17"/>
  <c r="C82" i="17"/>
  <c r="E83" i="17"/>
  <c r="F83" i="17"/>
  <c r="H84" i="17"/>
  <c r="C84" i="17"/>
  <c r="H85" i="17"/>
  <c r="H86" i="17"/>
  <c r="H87" i="17"/>
  <c r="C87" i="17"/>
  <c r="E88" i="17"/>
  <c r="F88" i="17"/>
  <c r="J88" i="17"/>
  <c r="C89" i="17"/>
  <c r="C90" i="17"/>
  <c r="C91" i="17"/>
  <c r="C92" i="17"/>
  <c r="C93" i="17"/>
  <c r="C94" i="17"/>
  <c r="C95" i="17"/>
  <c r="C96" i="17"/>
  <c r="E97" i="17"/>
  <c r="F97" i="17"/>
  <c r="H97" i="17"/>
  <c r="J97" i="17"/>
  <c r="C97" i="17"/>
  <c r="C100" i="17"/>
  <c r="C101" i="17"/>
  <c r="C102" i="17"/>
  <c r="C103" i="17"/>
  <c r="E103" i="17"/>
  <c r="F103" i="17"/>
  <c r="C104" i="17"/>
  <c r="C105" i="17"/>
  <c r="C106" i="17"/>
  <c r="C107" i="17"/>
  <c r="C108" i="17"/>
  <c r="E108" i="17"/>
  <c r="F108" i="17"/>
  <c r="C109" i="17"/>
  <c r="H110" i="17"/>
  <c r="C110" i="17"/>
  <c r="H111" i="17"/>
  <c r="C111" i="17"/>
  <c r="C113" i="17"/>
  <c r="C114" i="17"/>
  <c r="E115" i="17"/>
  <c r="F115" i="17"/>
  <c r="F122" i="17"/>
  <c r="J115" i="17"/>
  <c r="C116" i="17"/>
  <c r="C117" i="17"/>
  <c r="C118" i="17"/>
  <c r="C119" i="17"/>
  <c r="C120" i="17"/>
  <c r="E120" i="17"/>
  <c r="E122" i="17"/>
  <c r="F120" i="17"/>
  <c r="C121" i="17"/>
  <c r="J122" i="17"/>
  <c r="F20" i="15"/>
  <c r="E24" i="15"/>
  <c r="F24" i="15"/>
  <c r="F25" i="15"/>
  <c r="E25" i="15"/>
  <c r="E30" i="15"/>
  <c r="F30" i="15"/>
  <c r="E33" i="15"/>
  <c r="F33" i="15"/>
  <c r="E41" i="15"/>
  <c r="F41" i="15"/>
  <c r="E44" i="15"/>
  <c r="F44" i="15"/>
  <c r="E50" i="15"/>
  <c r="E51" i="15"/>
  <c r="E75" i="15"/>
  <c r="F50" i="15"/>
  <c r="E60" i="15"/>
  <c r="F60" i="15"/>
  <c r="E74" i="15"/>
  <c r="F74" i="15"/>
  <c r="E83" i="15"/>
  <c r="F83" i="15"/>
  <c r="E88" i="15"/>
  <c r="F88" i="15"/>
  <c r="E97" i="15"/>
  <c r="F97" i="15"/>
  <c r="E103" i="15"/>
  <c r="F103" i="15"/>
  <c r="E108" i="15"/>
  <c r="F108" i="15"/>
  <c r="E115" i="15"/>
  <c r="E122" i="15"/>
  <c r="E120" i="15"/>
  <c r="F120" i="15"/>
  <c r="E20" i="2"/>
  <c r="F20" i="2"/>
  <c r="F25" i="2"/>
  <c r="E24" i="2"/>
  <c r="E25" i="2"/>
  <c r="F24" i="2"/>
  <c r="E30" i="2"/>
  <c r="E51" i="2"/>
  <c r="F30" i="2"/>
  <c r="E33" i="2"/>
  <c r="F33" i="2"/>
  <c r="E41" i="2"/>
  <c r="F41" i="2"/>
  <c r="E44" i="2"/>
  <c r="F44" i="2"/>
  <c r="E50" i="2"/>
  <c r="F50" i="2"/>
  <c r="E60" i="2"/>
  <c r="E75" i="2"/>
  <c r="F60" i="2"/>
  <c r="E74" i="2"/>
  <c r="F74" i="2"/>
  <c r="G74" i="2"/>
  <c r="H74" i="2"/>
  <c r="E83" i="2"/>
  <c r="F83" i="2"/>
  <c r="E88" i="2"/>
  <c r="F88" i="2"/>
  <c r="E97" i="2"/>
  <c r="G97" i="2"/>
  <c r="H97" i="2"/>
  <c r="F97" i="2"/>
  <c r="E103" i="2"/>
  <c r="G103" i="2"/>
  <c r="H103" i="2"/>
  <c r="F103" i="2"/>
  <c r="F115" i="2"/>
  <c r="E108" i="2"/>
  <c r="G108" i="2"/>
  <c r="H108" i="2"/>
  <c r="F108" i="2"/>
  <c r="E120" i="2"/>
  <c r="F120" i="2"/>
  <c r="F122" i="2"/>
  <c r="J24" i="17"/>
  <c r="C24" i="17"/>
  <c r="C26" i="38"/>
  <c r="C57" i="38"/>
  <c r="G54" i="38"/>
  <c r="D88" i="2"/>
  <c r="G88" i="2"/>
  <c r="H88" i="2"/>
  <c r="G71" i="2"/>
  <c r="H71" i="2"/>
  <c r="G42" i="2"/>
  <c r="H42" i="2"/>
  <c r="I40" i="17"/>
  <c r="D41" i="2"/>
  <c r="G41" i="2"/>
  <c r="H41" i="2"/>
  <c r="D50" i="2"/>
  <c r="G50" i="2"/>
  <c r="H50" i="2"/>
  <c r="I49" i="17"/>
  <c r="D33" i="2"/>
  <c r="I33" i="17"/>
  <c r="D44" i="2"/>
  <c r="I44" i="17"/>
  <c r="D44" i="17"/>
  <c r="G44" i="17"/>
  <c r="G44" i="2"/>
  <c r="H44" i="2"/>
  <c r="G31" i="2"/>
  <c r="H31" i="2"/>
  <c r="G56" i="10"/>
  <c r="H56" i="10"/>
  <c r="D122" i="2"/>
  <c r="I122" i="17"/>
  <c r="D122" i="17"/>
  <c r="C18" i="17"/>
  <c r="E99" i="15"/>
  <c r="E123" i="15"/>
  <c r="C15" i="11"/>
  <c r="F15" i="11"/>
  <c r="F31" i="11"/>
  <c r="G76" i="2"/>
  <c r="H76" i="2"/>
  <c r="G120" i="2"/>
  <c r="H120" i="2"/>
  <c r="D83" i="2"/>
  <c r="I76" i="17"/>
  <c r="D76" i="17"/>
  <c r="G76" i="17"/>
  <c r="C59" i="17"/>
  <c r="D9" i="27"/>
  <c r="C76" i="17"/>
  <c r="C67" i="17"/>
  <c r="C28" i="38"/>
  <c r="D86" i="38"/>
  <c r="G86" i="38"/>
  <c r="D62" i="38"/>
  <c r="G62" i="38"/>
  <c r="D43" i="38"/>
  <c r="G43" i="38"/>
  <c r="D26" i="38"/>
  <c r="G26" i="38"/>
  <c r="D74" i="38"/>
  <c r="G74" i="38"/>
  <c r="D14" i="38"/>
  <c r="G14" i="38"/>
  <c r="D121" i="17"/>
  <c r="G121" i="17"/>
  <c r="D113" i="17"/>
  <c r="G113" i="17"/>
  <c r="D101" i="17"/>
  <c r="G101" i="17"/>
  <c r="D81" i="17"/>
  <c r="G81" i="17"/>
  <c r="D29" i="17"/>
  <c r="G29" i="17"/>
  <c r="D93" i="17"/>
  <c r="G93" i="17"/>
  <c r="D96" i="17"/>
  <c r="G96" i="17"/>
  <c r="D77" i="17"/>
  <c r="G77" i="17"/>
  <c r="D89" i="17"/>
  <c r="G89" i="17"/>
  <c r="C24" i="37"/>
  <c r="D51" i="15"/>
  <c r="G51" i="15"/>
  <c r="K51" i="17"/>
  <c r="D51" i="17"/>
  <c r="I50" i="17"/>
  <c r="I30" i="17"/>
  <c r="C17" i="17"/>
  <c r="H44" i="17"/>
  <c r="C44" i="17"/>
  <c r="C36" i="17"/>
  <c r="C28" i="17"/>
  <c r="C21" i="17"/>
  <c r="C80" i="17"/>
  <c r="C40" i="17"/>
  <c r="C31" i="17"/>
  <c r="C14" i="17"/>
  <c r="C12" i="17"/>
  <c r="C10" i="17"/>
  <c r="C85" i="17"/>
  <c r="D95" i="17"/>
  <c r="G95" i="17"/>
  <c r="F67" i="38"/>
  <c r="F97" i="38"/>
  <c r="B30" i="8"/>
  <c r="E29" i="8"/>
  <c r="D68" i="17"/>
  <c r="G68" i="17"/>
  <c r="C34" i="17"/>
  <c r="C45" i="17"/>
  <c r="D30" i="8"/>
  <c r="F99" i="15"/>
  <c r="F123" i="15"/>
  <c r="F75" i="15"/>
  <c r="C86" i="17"/>
  <c r="H88" i="17"/>
  <c r="C88" i="17"/>
  <c r="F51" i="17"/>
  <c r="F99" i="17"/>
  <c r="F123" i="17"/>
  <c r="H55" i="38"/>
  <c r="C55" i="38"/>
  <c r="E115" i="2"/>
  <c r="F99" i="2"/>
  <c r="F123" i="2"/>
  <c r="F75" i="2"/>
  <c r="F115" i="15"/>
  <c r="F122" i="15"/>
  <c r="F51" i="15"/>
  <c r="C58" i="17"/>
  <c r="H60" i="17"/>
  <c r="C60" i="17"/>
  <c r="C37" i="17"/>
  <c r="C29" i="17"/>
  <c r="I60" i="17"/>
  <c r="D60" i="17"/>
  <c r="D95" i="38"/>
  <c r="G95" i="38"/>
  <c r="C46" i="17"/>
  <c r="F66" i="34"/>
  <c r="F96" i="34"/>
  <c r="F89" i="38"/>
  <c r="F96" i="38"/>
  <c r="G24" i="2"/>
  <c r="D63" i="17"/>
  <c r="G63" i="17"/>
  <c r="D97" i="17"/>
  <c r="D34" i="38"/>
  <c r="G34" i="38"/>
  <c r="H120" i="15"/>
  <c r="K120" i="17"/>
  <c r="D120" i="17"/>
  <c r="G120" i="17"/>
  <c r="H116" i="15"/>
  <c r="K116" i="17"/>
  <c r="D116" i="17"/>
  <c r="G116" i="17"/>
  <c r="H112" i="15"/>
  <c r="K112" i="17"/>
  <c r="D112" i="17"/>
  <c r="G112" i="17"/>
  <c r="H108" i="15"/>
  <c r="K108" i="17"/>
  <c r="D108" i="17"/>
  <c r="G108" i="17"/>
  <c r="H104" i="15"/>
  <c r="K104" i="17"/>
  <c r="D104" i="17"/>
  <c r="G104" i="17"/>
  <c r="H100" i="15"/>
  <c r="K100" i="17"/>
  <c r="D100" i="17"/>
  <c r="G100" i="17"/>
  <c r="F51" i="2"/>
  <c r="E99" i="2"/>
  <c r="G30" i="2"/>
  <c r="D71" i="17"/>
  <c r="G71" i="17"/>
  <c r="G75" i="38"/>
  <c r="G58" i="38"/>
  <c r="G10" i="38"/>
  <c r="H39" i="15"/>
  <c r="K39" i="17"/>
  <c r="D39" i="17"/>
  <c r="G39" i="17"/>
  <c r="H35" i="15"/>
  <c r="K35" i="17"/>
  <c r="H31" i="15"/>
  <c r="K31" i="17"/>
  <c r="D31" i="17"/>
  <c r="G31" i="17"/>
  <c r="H32" i="15"/>
  <c r="K32" i="17"/>
  <c r="D32" i="17"/>
  <c r="G32" i="17"/>
  <c r="H27" i="15"/>
  <c r="K27" i="17"/>
  <c r="D27" i="17"/>
  <c r="G27" i="17"/>
  <c r="H22" i="15"/>
  <c r="H17" i="15"/>
  <c r="K17" i="17"/>
  <c r="D17" i="17"/>
  <c r="G17" i="17"/>
  <c r="G83" i="15"/>
  <c r="K83" i="17"/>
  <c r="D83" i="17"/>
  <c r="G83" i="2"/>
  <c r="H83" i="2"/>
  <c r="E51" i="17"/>
  <c r="E75" i="17"/>
  <c r="C8" i="17"/>
  <c r="C79" i="38"/>
  <c r="D91" i="38"/>
  <c r="G91" i="38"/>
  <c r="D63" i="38"/>
  <c r="G63" i="38"/>
  <c r="H95" i="15"/>
  <c r="K95" i="17"/>
  <c r="H91" i="15"/>
  <c r="K91" i="17"/>
  <c r="D91" i="17"/>
  <c r="G91" i="17"/>
  <c r="H87" i="15"/>
  <c r="K87" i="17"/>
  <c r="D87" i="17"/>
  <c r="G87" i="17"/>
  <c r="H78" i="15"/>
  <c r="K78" i="17"/>
  <c r="D78" i="17"/>
  <c r="G78" i="17"/>
  <c r="K73" i="17"/>
  <c r="D73" i="17"/>
  <c r="G73" i="17"/>
  <c r="H73" i="15"/>
  <c r="H65" i="15"/>
  <c r="K65" i="17"/>
  <c r="D65" i="17"/>
  <c r="G65" i="17"/>
  <c r="H61" i="15"/>
  <c r="K61" i="17"/>
  <c r="D61" i="17"/>
  <c r="G61" i="17"/>
  <c r="H57" i="15"/>
  <c r="K57" i="17"/>
  <c r="D57" i="17"/>
  <c r="G57" i="17"/>
  <c r="H38" i="15"/>
  <c r="K38" i="17"/>
  <c r="D38" i="17"/>
  <c r="G38" i="17"/>
  <c r="H12" i="15"/>
  <c r="K12" i="17"/>
  <c r="D12" i="17"/>
  <c r="G12" i="17"/>
  <c r="H8" i="15"/>
  <c r="K8" i="17"/>
  <c r="D8" i="17"/>
  <c r="G8" i="17"/>
  <c r="H30" i="15"/>
  <c r="K30" i="17"/>
  <c r="D30" i="17"/>
  <c r="G30" i="17"/>
  <c r="H50" i="15"/>
  <c r="K50" i="17"/>
  <c r="D50" i="17"/>
  <c r="G50" i="17"/>
  <c r="K53" i="17"/>
  <c r="D53" i="17"/>
  <c r="G53" i="17"/>
  <c r="K43" i="17"/>
  <c r="D43" i="17"/>
  <c r="G43" i="17"/>
  <c r="D35" i="17"/>
  <c r="G35" i="17"/>
  <c r="D14" i="17"/>
  <c r="G14" i="17"/>
  <c r="D10" i="17"/>
  <c r="G10" i="17"/>
  <c r="D93" i="38"/>
  <c r="G93" i="38"/>
  <c r="G77" i="38"/>
  <c r="D73" i="38"/>
  <c r="G73" i="38"/>
  <c r="H111" i="15"/>
  <c r="K111" i="17"/>
  <c r="D111" i="17"/>
  <c r="G111" i="17"/>
  <c r="H107" i="15"/>
  <c r="K107" i="17"/>
  <c r="D107" i="17"/>
  <c r="G107" i="17"/>
  <c r="H94" i="15"/>
  <c r="K94" i="17"/>
  <c r="D94" i="17"/>
  <c r="G94" i="17"/>
  <c r="H90" i="15"/>
  <c r="K90" i="17"/>
  <c r="D90" i="17"/>
  <c r="G90" i="17"/>
  <c r="H72" i="15"/>
  <c r="K72" i="17"/>
  <c r="D72" i="17"/>
  <c r="G72" i="17"/>
  <c r="H68" i="15"/>
  <c r="K68" i="17"/>
  <c r="H56" i="15"/>
  <c r="K56" i="17"/>
  <c r="D56" i="17"/>
  <c r="G56" i="17"/>
  <c r="H52" i="15"/>
  <c r="K52" i="17"/>
  <c r="D52" i="17"/>
  <c r="G52" i="17"/>
  <c r="H46" i="15"/>
  <c r="K46" i="17"/>
  <c r="D46" i="17"/>
  <c r="G46" i="17"/>
  <c r="H28" i="15"/>
  <c r="K28" i="17"/>
  <c r="D28" i="17"/>
  <c r="G28" i="17"/>
  <c r="H23" i="15"/>
  <c r="K23" i="17"/>
  <c r="H14" i="15"/>
  <c r="K14" i="17"/>
  <c r="G32" i="10"/>
  <c r="G62" i="10"/>
  <c r="H62" i="10"/>
  <c r="D24" i="38"/>
  <c r="G24" i="38"/>
  <c r="D15" i="38"/>
  <c r="G15" i="38"/>
  <c r="H49" i="15"/>
  <c r="K49" i="17"/>
  <c r="D49" i="17"/>
  <c r="G49" i="17"/>
  <c r="H45" i="15"/>
  <c r="K45" i="17"/>
  <c r="D45" i="17"/>
  <c r="G45" i="17"/>
  <c r="K13" i="17"/>
  <c r="D13" i="17"/>
  <c r="G13" i="17"/>
  <c r="K33" i="17"/>
  <c r="D33" i="17"/>
  <c r="G33" i="17"/>
  <c r="K118" i="17"/>
  <c r="D118" i="17"/>
  <c r="G118" i="17"/>
  <c r="K102" i="17"/>
  <c r="D102" i="17"/>
  <c r="G102" i="17"/>
  <c r="K85" i="17"/>
  <c r="D85" i="17"/>
  <c r="G85" i="17"/>
  <c r="K80" i="17"/>
  <c r="D80" i="17"/>
  <c r="G80" i="17"/>
  <c r="K63" i="17"/>
  <c r="K15" i="17"/>
  <c r="D15" i="17"/>
  <c r="G15" i="17"/>
  <c r="D95" i="34"/>
  <c r="D96" i="34"/>
  <c r="G96" i="34"/>
  <c r="K97" i="38"/>
  <c r="D97" i="38"/>
  <c r="G97" i="38"/>
  <c r="D8" i="38"/>
  <c r="G8" i="38"/>
  <c r="H40" i="15"/>
  <c r="K40" i="17"/>
  <c r="D40" i="17"/>
  <c r="G40" i="17"/>
  <c r="H36" i="15"/>
  <c r="K36" i="17"/>
  <c r="D36" i="17"/>
  <c r="G36" i="17"/>
  <c r="K79" i="17"/>
  <c r="D79" i="17"/>
  <c r="G79" i="17"/>
  <c r="K74" i="17"/>
  <c r="K70" i="17"/>
  <c r="D70" i="17"/>
  <c r="G70" i="17"/>
  <c r="K66" i="17"/>
  <c r="D66" i="17"/>
  <c r="G66" i="17"/>
  <c r="K62" i="17"/>
  <c r="D62" i="17"/>
  <c r="G62" i="17"/>
  <c r="K58" i="17"/>
  <c r="D58" i="17"/>
  <c r="G58" i="17"/>
  <c r="K54" i="17"/>
  <c r="D54" i="17"/>
  <c r="G54" i="17"/>
  <c r="C51" i="15"/>
  <c r="K16" i="17"/>
  <c r="D16" i="17"/>
  <c r="G16" i="17"/>
  <c r="K11" i="17"/>
  <c r="D11" i="17"/>
  <c r="G11" i="17"/>
  <c r="E9" i="27"/>
  <c r="C67" i="10"/>
  <c r="H89" i="38"/>
  <c r="C14" i="37"/>
  <c r="G97" i="17"/>
  <c r="F75" i="17"/>
  <c r="H83" i="15"/>
  <c r="E122" i="2"/>
  <c r="E99" i="17"/>
  <c r="E123" i="17"/>
  <c r="E30" i="8"/>
  <c r="E123" i="2"/>
  <c r="C31" i="11"/>
  <c r="K34" i="17"/>
  <c r="D34" i="17"/>
  <c r="G34" i="17"/>
  <c r="G20" i="15"/>
  <c r="H20" i="15"/>
  <c r="G115" i="2"/>
  <c r="H115" i="2"/>
  <c r="C115" i="17"/>
  <c r="H115" i="17"/>
  <c r="H122" i="17"/>
  <c r="C122" i="17"/>
  <c r="G122" i="17"/>
  <c r="C16" i="37"/>
  <c r="G122" i="2"/>
  <c r="H122" i="2"/>
  <c r="D98" i="2"/>
  <c r="I88" i="17"/>
  <c r="D88" i="17"/>
  <c r="H83" i="17"/>
  <c r="I98" i="17"/>
  <c r="G98" i="2"/>
  <c r="H98" i="2"/>
  <c r="I83" i="17"/>
  <c r="H74" i="17"/>
  <c r="H75" i="17"/>
  <c r="C75" i="17"/>
  <c r="C11" i="37"/>
  <c r="G74" i="17"/>
  <c r="C10" i="37"/>
  <c r="G60" i="17"/>
  <c r="H50" i="17"/>
  <c r="H41" i="17"/>
  <c r="I41" i="17"/>
  <c r="D51" i="2"/>
  <c r="I51" i="17"/>
  <c r="G33" i="2"/>
  <c r="H33" i="2"/>
  <c r="H33" i="17"/>
  <c r="C33" i="17"/>
  <c r="H30" i="2"/>
  <c r="H30" i="17"/>
  <c r="C51" i="2"/>
  <c r="H24" i="2"/>
  <c r="H24" i="17"/>
  <c r="D25" i="2"/>
  <c r="G25" i="2"/>
  <c r="G20" i="2"/>
  <c r="H20" i="2"/>
  <c r="H20" i="17"/>
  <c r="C25" i="2"/>
  <c r="G88" i="17"/>
  <c r="C13" i="37"/>
  <c r="H98" i="17"/>
  <c r="G51" i="2"/>
  <c r="H51" i="2"/>
  <c r="H51" i="17"/>
  <c r="D99" i="2"/>
  <c r="D75" i="2"/>
  <c r="I25" i="17"/>
  <c r="C75" i="2"/>
  <c r="H25" i="2"/>
  <c r="C99" i="2"/>
  <c r="H25" i="17"/>
  <c r="G75" i="2"/>
  <c r="H75" i="2"/>
  <c r="I75" i="17"/>
  <c r="I99" i="17"/>
  <c r="D123" i="2"/>
  <c r="G99" i="2"/>
  <c r="H99" i="2"/>
  <c r="C123" i="2"/>
  <c r="I123" i="17"/>
  <c r="G123" i="2"/>
  <c r="H123" i="2"/>
  <c r="I44" i="38"/>
  <c r="D44" i="38"/>
  <c r="G44" i="38"/>
  <c r="H31" i="38"/>
  <c r="H33" i="38"/>
  <c r="C33" i="38"/>
  <c r="D34" i="10"/>
  <c r="G34" i="10"/>
  <c r="H34" i="10"/>
  <c r="H19" i="38"/>
  <c r="C19" i="38"/>
  <c r="C66" i="38"/>
  <c r="H67" i="10"/>
  <c r="F98" i="10"/>
  <c r="E98" i="10"/>
  <c r="C22" i="37"/>
  <c r="G61" i="38"/>
  <c r="C21" i="37"/>
  <c r="I66" i="38"/>
  <c r="D66" i="38"/>
  <c r="G66" i="38"/>
  <c r="H32" i="10"/>
  <c r="I48" i="38"/>
  <c r="D48" i="38"/>
  <c r="G49" i="10"/>
  <c r="H49" i="10"/>
  <c r="G97" i="10"/>
  <c r="H97" i="10"/>
  <c r="H44" i="38"/>
  <c r="C44" i="38"/>
  <c r="I55" i="38"/>
  <c r="D55" i="38"/>
  <c r="I83" i="38"/>
  <c r="D20" i="10"/>
  <c r="G14" i="10"/>
  <c r="H14" i="10"/>
  <c r="G84" i="10"/>
  <c r="H84" i="10"/>
  <c r="C13" i="38"/>
  <c r="G20" i="10"/>
  <c r="H20" i="10"/>
  <c r="C68" i="10"/>
  <c r="C50" i="10"/>
  <c r="C31" i="38"/>
  <c r="D50" i="10"/>
  <c r="G50" i="10"/>
  <c r="H50" i="10"/>
  <c r="I33" i="38"/>
  <c r="D33" i="38"/>
  <c r="G33" i="38"/>
  <c r="I19" i="38"/>
  <c r="D19" i="38"/>
  <c r="G19" i="38"/>
  <c r="D68" i="10"/>
  <c r="I67" i="38"/>
  <c r="D67" i="38"/>
  <c r="G67" i="38"/>
  <c r="G55" i="38"/>
  <c r="C19" i="37"/>
  <c r="C23" i="37"/>
  <c r="G48" i="38"/>
  <c r="C98" i="10"/>
  <c r="H67" i="38"/>
  <c r="C67" i="38"/>
  <c r="H49" i="38"/>
  <c r="C49" i="38"/>
  <c r="I49" i="38"/>
  <c r="D49" i="38"/>
  <c r="G49" i="38"/>
  <c r="C20" i="37"/>
  <c r="G68" i="10"/>
  <c r="H68" i="10"/>
  <c r="D98" i="10"/>
  <c r="I97" i="38"/>
  <c r="C18" i="37"/>
  <c r="H97" i="38"/>
  <c r="G98" i="10"/>
  <c r="H98" i="10"/>
  <c r="G95" i="34"/>
  <c r="K96" i="38"/>
  <c r="D96" i="38"/>
  <c r="C83" i="38"/>
  <c r="J89" i="38"/>
  <c r="C89" i="38"/>
  <c r="C96" i="34"/>
  <c r="J97" i="38"/>
  <c r="C97" i="38"/>
  <c r="J96" i="38"/>
  <c r="C96" i="38"/>
  <c r="B26" i="37"/>
  <c r="H82" i="15"/>
  <c r="J83" i="17"/>
  <c r="C12" i="37"/>
  <c r="G83" i="17"/>
  <c r="H98" i="15"/>
  <c r="J98" i="17"/>
  <c r="C98" i="17"/>
  <c r="C83" i="17"/>
  <c r="C49" i="17"/>
  <c r="J41" i="17"/>
  <c r="C41" i="17"/>
  <c r="H41" i="15"/>
  <c r="K41" i="17"/>
  <c r="D41" i="17"/>
  <c r="G41" i="17"/>
  <c r="C9" i="37"/>
  <c r="G51" i="17"/>
  <c r="H51" i="15"/>
  <c r="J30" i="17"/>
  <c r="G26" i="17"/>
  <c r="C8" i="37"/>
  <c r="H19" i="15"/>
  <c r="D75" i="15"/>
  <c r="G75" i="15"/>
  <c r="K75" i="17"/>
  <c r="D75" i="17"/>
  <c r="G75" i="17"/>
  <c r="D99" i="15"/>
  <c r="G99" i="15"/>
  <c r="K99" i="17"/>
  <c r="D99" i="17"/>
  <c r="G99" i="17"/>
  <c r="G25" i="15"/>
  <c r="K25" i="17"/>
  <c r="D25" i="17"/>
  <c r="G25" i="17"/>
  <c r="K20" i="17"/>
  <c r="D20" i="17"/>
  <c r="G20" i="17"/>
  <c r="H25" i="15"/>
  <c r="C75" i="15"/>
  <c r="C99" i="15"/>
  <c r="J20" i="17"/>
  <c r="C26" i="37"/>
  <c r="G96" i="38"/>
  <c r="J51" i="17"/>
  <c r="C51" i="17"/>
  <c r="C30" i="17"/>
  <c r="D123" i="15"/>
  <c r="G123" i="15"/>
  <c r="K123" i="17"/>
  <c r="D123" i="17"/>
  <c r="G123" i="17"/>
  <c r="H75" i="15"/>
  <c r="C7" i="37"/>
  <c r="J25" i="17"/>
  <c r="C20" i="17"/>
  <c r="C123" i="15"/>
  <c r="H99" i="15"/>
  <c r="H123" i="15"/>
  <c r="J75" i="17"/>
  <c r="C25" i="17"/>
  <c r="J99" i="17"/>
  <c r="J123" i="17"/>
  <c r="C74" i="17"/>
  <c r="H99" i="17"/>
  <c r="C99" i="17"/>
  <c r="H123" i="17"/>
  <c r="C123" i="17"/>
  <c r="C48" i="11"/>
  <c r="C15" i="37"/>
  <c r="C17" i="37"/>
  <c r="B25" i="37"/>
  <c r="B27" i="37"/>
  <c r="C25" i="37"/>
  <c r="C27" i="37"/>
</calcChain>
</file>

<file path=xl/sharedStrings.xml><?xml version="1.0" encoding="utf-8"?>
<sst xmlns="http://schemas.openxmlformats.org/spreadsheetml/2006/main" count="2526" uniqueCount="720">
  <si>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</si>
  <si>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</si>
  <si>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</si>
  <si>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</si>
  <si>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</si>
  <si>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</si>
  <si>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</si>
  <si>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</si>
  <si>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</si>
  <si>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</si>
  <si>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</si>
  <si>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</si>
  <si>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</si>
  <si>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</si>
  <si>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</si>
  <si>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</si>
  <si>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</si>
  <si>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</si>
  <si>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</si>
  <si>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</si>
  <si>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</si>
  <si>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</si>
  <si>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</si>
  <si>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</si>
  <si>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</si>
  <si>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</si>
  <si>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</si>
  <si>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</si>
  <si>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</si>
  <si>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</si>
  <si>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</si>
  <si>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</si>
  <si>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</si>
  <si>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</si>
  <si>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</si>
  <si>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</si>
  <si>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</si>
  <si>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</si>
  <si>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</si>
  <si>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</si>
  <si>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</si>
  <si>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</si>
  <si>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</si>
  <si>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</si>
  <si>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</si>
  <si>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</si>
  <si>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</si>
  <si>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</si>
  <si>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</si>
  <si>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</si>
  <si>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</si>
  <si>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</si>
  <si>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</si>
  <si>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</si>
  <si>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</si>
  <si>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</si>
  <si>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</si>
  <si>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</si>
  <si>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</si>
  <si>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</si>
  <si>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</si>
  <si>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</si>
  <si>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</si>
  <si>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</si>
  <si>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</si>
  <si>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</si>
  <si>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</si>
  <si>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</si>
  <si>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</si>
  <si>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</si>
  <si>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</si>
  <si>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</si>
  <si>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</si>
  <si>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</si>
  <si>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</si>
  <si>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</si>
  <si>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</si>
  <si>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</si>
  <si>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</si>
  <si>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</si>
  <si>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</si>
  <si>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</si>
  <si>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</si>
  <si>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</si>
  <si>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</t>
  </si>
  <si>
    <t>B</t>
  </si>
  <si>
    <t>A környezetvédelmi alap tervezett bevételei</t>
  </si>
  <si>
    <t>A környezetvédelmi alap tervezett bevételi jogcímek</t>
  </si>
  <si>
    <t>Jogcím szerinti összeg</t>
  </si>
  <si>
    <t>Talajterhelési díj</t>
  </si>
  <si>
    <t>Bevételek összesen</t>
  </si>
  <si>
    <t>A környezetvédelmi alap tervezett kiadásai</t>
  </si>
  <si>
    <t>A környezetvédelmi alap tervezett kiadási jogcímek</t>
  </si>
  <si>
    <t>Kiadások összesen</t>
  </si>
  <si>
    <t>adósságot keletkeztető ügylet rovatszáma (B8)</t>
  </si>
  <si>
    <t>hitel/lízing/kölcsön/értékpapír</t>
  </si>
  <si>
    <t>ÖNKORMÁNYZATI ELŐIRÁNYZATOK</t>
  </si>
  <si>
    <t>MINDÖSSZESEN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</si>
  <si>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</si>
  <si>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</si>
  <si>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</si>
  <si>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</si>
  <si>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</si>
  <si>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</si>
  <si>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</si>
  <si>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</si>
  <si>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</si>
  <si>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</si>
  <si>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</si>
  <si>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</si>
  <si>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</si>
  <si>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</si>
  <si>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</si>
  <si>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</si>
  <si>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</si>
  <si>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</si>
  <si>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</si>
  <si>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</si>
  <si>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</si>
  <si>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</si>
  <si>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</si>
  <si>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</si>
  <si>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</si>
  <si>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</si>
  <si>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</si>
  <si>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</si>
  <si>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</si>
  <si>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</si>
  <si>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</si>
  <si>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</si>
  <si>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</si>
  <si>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</si>
  <si>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</si>
  <si>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</si>
  <si>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</si>
  <si>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</si>
  <si>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</si>
  <si>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</si>
  <si>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</si>
  <si>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</si>
  <si>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</si>
  <si>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</si>
  <si>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</si>
  <si>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</si>
  <si>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</si>
  <si>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</si>
  <si>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</si>
  <si>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</si>
  <si>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</si>
  <si>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</si>
  <si>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</si>
  <si>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</si>
  <si>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</si>
  <si>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</si>
  <si>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</si>
  <si>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</si>
  <si>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</si>
  <si>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</si>
  <si>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</si>
  <si>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</si>
  <si>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</si>
  <si>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</si>
  <si>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</si>
  <si>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</si>
  <si>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</si>
  <si>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</si>
  <si>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</si>
  <si>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</si>
  <si>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</si>
  <si>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</si>
  <si>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</si>
  <si>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</si>
  <si>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</si>
  <si>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</si>
  <si>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</si>
  <si>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</si>
  <si>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</si>
  <si>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</si>
  <si>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</si>
  <si>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</si>
  <si>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</si>
  <si>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</si>
  <si>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</si>
  <si>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</si>
  <si>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</si>
  <si>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</si>
  <si>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</si>
  <si>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</si>
  <si>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</si>
  <si>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</si>
  <si>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</si>
  <si>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</si>
  <si>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</si>
  <si>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</si>
  <si>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</si>
  <si>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</si>
  <si>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</si>
  <si>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</si>
  <si>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</si>
  <si>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</si>
  <si>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</si>
  <si>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</si>
  <si>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</si>
  <si>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</si>
  <si>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</si>
  <si>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</si>
  <si>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</si>
  <si>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</si>
  <si>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</si>
  <si>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</si>
  <si>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</si>
  <si>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</si>
  <si>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</si>
  <si>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</si>
  <si>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</si>
  <si>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</si>
  <si>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</si>
  <si>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</si>
  <si>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</si>
  <si>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</si>
  <si>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</si>
  <si>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</si>
  <si>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</si>
  <si>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</si>
  <si>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</si>
  <si>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</si>
  <si>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</si>
  <si>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</si>
  <si>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</si>
  <si>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</si>
  <si>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</si>
  <si>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</si>
  <si>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</si>
  <si>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</si>
  <si>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</si>
  <si>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</si>
  <si>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</si>
  <si>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</si>
  <si>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</si>
  <si>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</si>
  <si>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</si>
  <si>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</si>
  <si>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</si>
  <si>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</si>
  <si>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</si>
  <si>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</si>
  <si>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</si>
  <si>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</si>
  <si>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</si>
  <si>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</si>
  <si>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</si>
  <si>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</si>
  <si>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</si>
  <si>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</si>
  <si>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</si>
  <si>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</si>
  <si>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</si>
  <si>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</si>
  <si>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</si>
  <si>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</si>
  <si>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</si>
  <si>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</si>
  <si>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</si>
  <si>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</si>
  <si>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</si>
  <si>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</si>
  <si>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</si>
  <si>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</si>
  <si>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</si>
  <si>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</si>
  <si>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</si>
  <si>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</si>
  <si>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</si>
  <si>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</si>
  <si>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</si>
  <si>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</si>
  <si>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</si>
  <si>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</si>
  <si>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</si>
  <si>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</si>
  <si>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</si>
  <si>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</si>
  <si>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</si>
  <si>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</si>
  <si>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</si>
  <si>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</si>
  <si>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</si>
  <si>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</si>
  <si>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</si>
  <si>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</si>
  <si>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</si>
  <si>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</si>
  <si>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</si>
  <si>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</si>
  <si>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</si>
  <si>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</si>
  <si>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</si>
  <si>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</si>
  <si>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</si>
  <si>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</si>
  <si>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</si>
  <si>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</si>
  <si>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</si>
  <si>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</si>
  <si>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</si>
  <si>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</si>
  <si>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</si>
  <si>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</si>
  <si>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</si>
  <si>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</si>
  <si>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</si>
  <si>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</si>
  <si>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</si>
  <si>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</si>
  <si>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</si>
  <si>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</si>
  <si>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</si>
  <si>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</si>
  <si>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</si>
  <si>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</si>
  <si>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</si>
  <si>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</si>
  <si>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</si>
  <si>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</si>
  <si>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</si>
  <si>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</si>
  <si>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</si>
  <si>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</si>
  <si>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</si>
  <si>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</si>
  <si>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</si>
  <si>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</si>
  <si>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</si>
  <si>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</si>
  <si>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</si>
  <si>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</si>
  <si>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</si>
  <si>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</si>
  <si>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</si>
  <si>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</si>
  <si>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</si>
  <si>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</si>
  <si>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</si>
  <si>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</si>
  <si>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</si>
  <si>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</si>
  <si>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</si>
  <si>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</si>
  <si>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</si>
  <si>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</si>
  <si>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</si>
  <si>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</si>
  <si>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</si>
  <si>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</si>
  <si>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</si>
  <si>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</si>
  <si>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</si>
  <si>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</si>
  <si>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</si>
  <si>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</si>
  <si>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</si>
  <si>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</si>
  <si>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</si>
  <si>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</si>
  <si>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</si>
  <si>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</si>
  <si>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</si>
  <si>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</si>
  <si>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</si>
  <si>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</si>
  <si>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</si>
  <si>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</si>
  <si>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</si>
  <si>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</si>
  <si>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</si>
  <si>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</si>
  <si>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</si>
  <si>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</si>
  <si>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</si>
  <si>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</si>
  <si>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</si>
  <si>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</si>
  <si>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</si>
  <si>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</si>
  <si>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</si>
  <si>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</si>
  <si>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</si>
  <si>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</si>
  <si>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</si>
  <si>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</si>
  <si>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</si>
  <si>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</si>
  <si>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</si>
  <si>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</si>
  <si>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</si>
  <si>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</si>
  <si>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</si>
  <si>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</si>
  <si>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</si>
  <si>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</si>
  <si>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</si>
  <si>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</si>
  <si>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</si>
  <si>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</si>
  <si>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</si>
  <si>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</si>
  <si>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</si>
  <si>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</si>
  <si>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</si>
  <si>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</si>
  <si>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</si>
  <si>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</si>
  <si>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</si>
  <si>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</si>
  <si>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</si>
  <si>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</si>
  <si>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</si>
  <si>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</si>
  <si>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</si>
  <si>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</si>
  <si>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</si>
  <si>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</si>
  <si>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</si>
  <si>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</si>
  <si>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</si>
  <si>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</si>
  <si>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</si>
  <si>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</si>
  <si>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</si>
  <si>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</si>
  <si>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</si>
  <si>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</si>
  <si>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</si>
  <si>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</si>
  <si>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</si>
  <si>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</si>
  <si>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</si>
  <si>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</si>
  <si>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</si>
  <si>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</si>
  <si>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</si>
  <si>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</si>
  <si>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</si>
  <si>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</si>
  <si>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</si>
  <si>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</si>
  <si>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</si>
  <si>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</si>
  <si>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</si>
  <si>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</si>
  <si>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</si>
  <si>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</si>
  <si>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</si>
  <si>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</si>
  <si>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</si>
  <si>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</si>
  <si>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</si>
  <si>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</si>
  <si>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</si>
  <si>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</si>
  <si>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</si>
  <si>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</si>
  <si>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</si>
  <si>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</si>
  <si>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</si>
  <si>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</si>
  <si>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</si>
  <si>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</si>
  <si>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</si>
  <si>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</si>
  <si>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</si>
  <si>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</si>
  <si>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</si>
  <si>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</si>
  <si>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</si>
  <si>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</si>
  <si>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</si>
  <si>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</si>
  <si>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</si>
  <si>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</si>
  <si>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</si>
  <si>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</si>
  <si>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</si>
  <si>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</si>
  <si>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</si>
  <si>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</si>
  <si>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</si>
  <si>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</si>
  <si>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</si>
  <si>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</si>
  <si>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</si>
  <si>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</si>
  <si>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</si>
  <si>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</si>
  <si>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</si>
  <si>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</si>
  <si>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</si>
  <si>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</si>
  <si>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</si>
  <si>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</si>
  <si>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</si>
  <si>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</si>
  <si>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</si>
  <si>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</si>
  <si>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</si>
  <si>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</si>
  <si>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</si>
  <si>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</si>
  <si>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</si>
  <si>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</si>
  <si>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</si>
  <si>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</si>
  <si>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</si>
  <si>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</si>
  <si>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</si>
  <si>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</si>
  <si>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</si>
  <si>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</si>
  <si>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</si>
  <si>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</si>
  <si>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</si>
  <si>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</si>
  <si>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</si>
  <si>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</si>
  <si>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</si>
  <si>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</si>
  <si>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</si>
  <si>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</si>
  <si>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</si>
  <si>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</si>
  <si>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</si>
  <si>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</si>
  <si>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</si>
  <si>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</si>
  <si>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</si>
  <si>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</si>
  <si>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</si>
  <si>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</si>
  <si>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</si>
  <si>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</si>
  <si>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</si>
  <si>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</si>
  <si>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</si>
  <si>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</si>
  <si>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</si>
  <si>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</si>
  <si>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</si>
  <si>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</si>
  <si>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</si>
  <si>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</si>
  <si>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</si>
  <si>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</si>
  <si>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</si>
  <si>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</si>
  <si>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</si>
  <si>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</si>
  <si>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</si>
  <si>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</si>
  <si>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</si>
  <si>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</si>
  <si>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</si>
  <si>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</si>
  <si>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</si>
  <si>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</si>
  <si>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</si>
  <si>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</si>
  <si>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</si>
  <si>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</si>
  <si>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</si>
  <si>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</si>
  <si>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</si>
  <si>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</si>
  <si>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</si>
  <si>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</si>
  <si>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</si>
  <si>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</si>
  <si>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</si>
  <si>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</si>
  <si>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</si>
  <si>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</si>
  <si>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</si>
  <si>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</si>
  <si>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</si>
  <si>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</si>
  <si>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</si>
  <si>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</si>
  <si>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</si>
  <si>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</si>
  <si>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</si>
  <si>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</si>
  <si>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</si>
  <si>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</si>
  <si>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</si>
  <si>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</si>
  <si>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</si>
  <si>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</si>
  <si>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</si>
  <si>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</si>
  <si>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</si>
  <si>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</si>
  <si>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</si>
  <si>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</si>
  <si>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</si>
  <si>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</si>
  <si>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</si>
  <si>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</si>
  <si>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</si>
  <si>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</si>
  <si>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</si>
  <si>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</si>
  <si>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</si>
  <si>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</si>
  <si>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</si>
  <si>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</si>
  <si>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</si>
  <si>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</si>
  <si>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</si>
  <si>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</si>
  <si>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</si>
  <si>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</si>
  <si>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</si>
  <si>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</si>
  <si>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</si>
  <si>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</si>
  <si>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</si>
  <si>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</si>
  <si>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</si>
  <si>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B34+B351+B355</t>
  </si>
  <si>
    <t>Pedagógus I.</t>
  </si>
  <si>
    <t>Önkormányzat és Intézményei összesen</t>
  </si>
  <si>
    <t>Megbízási díjjal foglalkoztatottak</t>
  </si>
  <si>
    <t xml:space="preserve"> ÖNKORMÁNYZATI ELŐIRÁNYZATOK</t>
  </si>
  <si>
    <t xml:space="preserve">Költségvetési engedélyezett létszámkeret (álláshely) (fő) </t>
  </si>
  <si>
    <t>módosított ei.</t>
  </si>
  <si>
    <t>temetési segély [Szoctv. 46.§]</t>
  </si>
  <si>
    <t>pénzbeli kárpótlások, kártérítések</t>
  </si>
  <si>
    <t>Nettó összeg</t>
  </si>
  <si>
    <t>ÁFA</t>
  </si>
  <si>
    <t>Összesen</t>
  </si>
  <si>
    <t>Kiadások (Ft)</t>
  </si>
  <si>
    <t>Bevételek (Ft)</t>
  </si>
  <si>
    <t>Beruházások és felújítások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</si>
  <si>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</si>
  <si>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</si>
  <si>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Az európai uniós forrásból finanszírozott támogatással megvalósuló programok, projektek kiadásai, bevételei, valamint a helyi önkormányzat ilyen projektekhez történő hozzájárulásai (Ft)</t>
  </si>
  <si>
    <t>Irányító szervi támogatások folyósítása (Ft)</t>
  </si>
  <si>
    <t>Lakosságnak juttatott támogatások, szociális, rászorultsági jellegű ellátások (Ft)</t>
  </si>
  <si>
    <t>Támogatások, kölcsönök bevételei (Ft)</t>
  </si>
  <si>
    <t>Helyi adó és egyéb közhatalmi bevételek (Ft)</t>
  </si>
  <si>
    <t xml:space="preserve"> Ft-ban </t>
  </si>
  <si>
    <t>Támogatások, kölcsönök nyújtása és törlesztése (Ft)</t>
  </si>
  <si>
    <t xml:space="preserve"> Ft-ban</t>
  </si>
  <si>
    <t>Önkormányzati fejlesztések</t>
  </si>
  <si>
    <t xml:space="preserve">KÖLTSÉGVETÉSI ENGEDÉLYEZETT LÉTSZÁMKERETBE NEM TARTOZÓ FOGLALKOZTATOTTAK LÉTSZÁMA AZ IDŐSZAK VÉGÉN ÖSSZESEN </t>
  </si>
  <si>
    <t>ebből kiadási előirányzat fedezete-saját forrás+támogatás</t>
  </si>
  <si>
    <t>Saját bevételek 2022</t>
  </si>
  <si>
    <t>Óbarok Község Önkormányzat 2020. évi költségvetése</t>
  </si>
  <si>
    <t>K513</t>
  </si>
  <si>
    <t>mester pedagógus</t>
  </si>
  <si>
    <t>Saját bevételek 2023</t>
  </si>
  <si>
    <t>nemleges</t>
  </si>
  <si>
    <t>Nemleges</t>
  </si>
  <si>
    <t>önk</t>
  </si>
  <si>
    <t>önk.</t>
  </si>
  <si>
    <t>óvoda</t>
  </si>
  <si>
    <t>Óbarki Kisvakond Óvoda Előirányzatai</t>
  </si>
  <si>
    <t>2020. eredeti ei.</t>
  </si>
  <si>
    <t>ÖNKORMÁNYZATI ELŐIRÁNYZATOK ÉS Kisvakond ÓVODA</t>
  </si>
  <si>
    <t>Óbarok Község Önkormányzat környezetvédelmi alapjának tervezett bevételei és kiadásai</t>
  </si>
  <si>
    <t>Óbarki Kisvakond Óvoda előirányzatai</t>
  </si>
  <si>
    <t>módosított kötelező feladatok</t>
  </si>
  <si>
    <t>MÓDOSÍTOTT ÖNKORMÁNYZATI ELŐIRÁNYZATOK</t>
  </si>
  <si>
    <t>módosított eredeti ei.</t>
  </si>
  <si>
    <t xml:space="preserve"> ÖSSZESEN</t>
  </si>
  <si>
    <t>Költségvetési engedélyezett létszámkeret (álláshely) (fő) Óbarki Kisvakond Óvoda</t>
  </si>
  <si>
    <t>Óbarki Kisvakond Óvoda</t>
  </si>
  <si>
    <t>"</t>
  </si>
  <si>
    <t>Óbarki Kisvakond Óvoda Eredeti EI</t>
  </si>
  <si>
    <t>1. SZ. Módosított E.i</t>
  </si>
  <si>
    <t>B65</t>
  </si>
  <si>
    <t>Eredeti EI</t>
  </si>
  <si>
    <t>Kötelező feladatok 1.sz. mód. Ei.</t>
  </si>
  <si>
    <t>B1131</t>
  </si>
  <si>
    <t>B1132</t>
  </si>
  <si>
    <t>Települési önkormányzatok szociális és gyermekétkeztetési  feladatainak támogatása</t>
  </si>
  <si>
    <t>Ingatlanok beszerzése, létesítése (KEHOP-2.2.2-15-2016-00085)</t>
  </si>
  <si>
    <t>Módosított Saját bevételek 2021</t>
  </si>
  <si>
    <t>Saját bevételek 2024</t>
  </si>
  <si>
    <t>1. melléklet az 1/2021. (II.12.) önkormányzati rendelethez</t>
  </si>
  <si>
    <t>2. melléklet az 1/2021. (II.12.) önkormányzati rendelethez</t>
  </si>
  <si>
    <t>3. melléklet az 1/2021. (II.12.) önkormányzati rendelethez</t>
  </si>
  <si>
    <t>4. melléklet az 1/2021. (II.12.) önkormányzati rendelethez</t>
  </si>
  <si>
    <t>"Óbarok Község Önkormányzat 2021. évi költségvetése</t>
  </si>
  <si>
    <t>5. melléklet az 1/2021. (II.12.) önkormányzati rendelethez</t>
  </si>
  <si>
    <t>6. melléklet az 1/2021. (II.12.) önkormányzati rendelethez</t>
  </si>
  <si>
    <t>7. melléklet az 1/2021. (II.12.) önkormányzati rendelethez</t>
  </si>
  <si>
    <t>9. melléklet az 1/2021. (II.12.) önkormányzati rendelethez</t>
  </si>
  <si>
    <t>10. melléklet az 1/2021. (II.12.) önkormányzati rendelethez</t>
  </si>
  <si>
    <t>12. melléklet az 1/2021. (II.12.) önkormányzati rendelethez</t>
  </si>
  <si>
    <t>"Óbarok Köszég  Önkormányzat 2021. évi költségvetése</t>
  </si>
  <si>
    <t>14. melléklet az 1/2021. (II.12.) önkormányzati rendelethez</t>
  </si>
  <si>
    <t>Eredeti előirányzat</t>
  </si>
  <si>
    <t>1.sz. Módosított EI</t>
  </si>
  <si>
    <t>"Óbarok  Község Önkormányzat 2021. évi költségvetése</t>
  </si>
  <si>
    <t>Kötelező feladatok  Eredeti előirányzat</t>
  </si>
  <si>
    <t>Kötelező feladatok   Eredeti előirányzat</t>
  </si>
  <si>
    <t>Urnafal készíttetés</t>
  </si>
  <si>
    <t>könyvtár informatikai eszközök</t>
  </si>
  <si>
    <t>Hivatal bővítés</t>
  </si>
  <si>
    <t>Szőlőhegy utca aszfaltozás</t>
  </si>
  <si>
    <t>Orvosi rendelő felújítás</t>
  </si>
  <si>
    <t>Könyvtár felújítás</t>
  </si>
  <si>
    <t>Temető Kerítés</t>
  </si>
  <si>
    <t>Ft-ban</t>
  </si>
  <si>
    <t>Óvoda</t>
  </si>
  <si>
    <t>Önkormányzat</t>
  </si>
  <si>
    <t>1. sz. Módosított EI</t>
  </si>
  <si>
    <t>Óbarok Község Önkormányzat 2021. évi költségvetése</t>
  </si>
  <si>
    <t>KEHOP pályázat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</si>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</sst>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_"/>
    <numFmt numFmtId="165" formatCode="\ ##########"/>
    <numFmt numFmtId="166" formatCode="#,##0.0"/>
    <numFmt numFmtId="167" formatCode="#,##0\ _F_t;[Red]#,##0\ _F_t"/>
    <numFmt numFmtId="168" formatCode="#,##0\ _F_t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Bookman Old Style"/>
      <family val="1"/>
      <charset val="238"/>
    </font>
    <font>
      <i/>
      <sz val="10"/>
      <color rgb="FF00000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3" fillId="0" borderId="0"/>
  </cellStyleXfs>
  <cellXfs count="386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19" fillId="0" borderId="1" xfId="0" applyFont="1" applyBorder="1"/>
    <xf numFmtId="0" fontId="21" fillId="5" borderId="1" xfId="0" applyFont="1" applyFill="1" applyBorder="1"/>
    <xf numFmtId="0" fontId="23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1" fillId="0" borderId="0" xfId="0" applyFont="1"/>
    <xf numFmtId="0" fontId="7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6" fillId="7" borderId="1" xfId="0" applyFont="1" applyFill="1" applyBorder="1" applyAlignment="1">
      <alignment horizontal="left" vertical="center"/>
    </xf>
    <xf numFmtId="0" fontId="21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0" xfId="1" applyFont="1" applyAlignment="1" applyProtection="1"/>
    <xf numFmtId="0" fontId="30" fillId="0" borderId="0" xfId="0" applyFont="1"/>
    <xf numFmtId="0" fontId="3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2" fillId="0" borderId="1" xfId="0" applyFont="1" applyBorder="1" applyAlignment="1">
      <alignment wrapText="1"/>
    </xf>
    <xf numFmtId="0" fontId="19" fillId="5" borderId="1" xfId="0" applyFont="1" applyFill="1" applyBorder="1"/>
    <xf numFmtId="0" fontId="23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1" fillId="0" borderId="0" xfId="0" applyFont="1"/>
    <xf numFmtId="0" fontId="0" fillId="0" borderId="1" xfId="0" applyBorder="1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3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21" fillId="5" borderId="10" xfId="0" applyFont="1" applyFill="1" applyBorder="1"/>
    <xf numFmtId="0" fontId="22" fillId="5" borderId="10" xfId="0" applyFont="1" applyFill="1" applyBorder="1"/>
    <xf numFmtId="0" fontId="17" fillId="0" borderId="10" xfId="0" applyFont="1" applyBorder="1"/>
    <xf numFmtId="165" fontId="6" fillId="4" borderId="11" xfId="0" applyNumberFormat="1" applyFont="1" applyFill="1" applyBorder="1" applyAlignment="1">
      <alignment vertical="center"/>
    </xf>
    <xf numFmtId="0" fontId="0" fillId="0" borderId="12" xfId="0" applyBorder="1"/>
    <xf numFmtId="0" fontId="8" fillId="0" borderId="13" xfId="0" applyFont="1" applyFill="1" applyBorder="1" applyAlignment="1">
      <alignment horizontal="left" vertical="center" wrapText="1"/>
    </xf>
    <xf numFmtId="0" fontId="0" fillId="0" borderId="13" xfId="0" applyBorder="1"/>
    <xf numFmtId="0" fontId="8" fillId="0" borderId="12" xfId="0" applyFont="1" applyFill="1" applyBorder="1" applyAlignment="1">
      <alignment horizontal="left" vertical="center" wrapText="1"/>
    </xf>
    <xf numFmtId="165" fontId="11" fillId="0" borderId="12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wrapText="1"/>
    </xf>
    <xf numFmtId="0" fontId="26" fillId="6" borderId="12" xfId="0" applyFont="1" applyFill="1" applyBorder="1"/>
    <xf numFmtId="0" fontId="6" fillId="4" borderId="10" xfId="0" applyFont="1" applyFill="1" applyBorder="1" applyAlignment="1">
      <alignment horizontal="left" vertical="center"/>
    </xf>
    <xf numFmtId="165" fontId="6" fillId="4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/>
    </xf>
    <xf numFmtId="0" fontId="21" fillId="7" borderId="13" xfId="0" applyFont="1" applyFill="1" applyBorder="1"/>
    <xf numFmtId="0" fontId="6" fillId="7" borderId="13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8" fillId="0" borderId="12" xfId="4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3" fontId="0" fillId="0" borderId="1" xfId="0" applyNumberFormat="1" applyBorder="1"/>
    <xf numFmtId="3" fontId="0" fillId="0" borderId="12" xfId="0" applyNumberFormat="1" applyBorder="1"/>
    <xf numFmtId="3" fontId="17" fillId="0" borderId="10" xfId="0" applyNumberFormat="1" applyFont="1" applyBorder="1"/>
    <xf numFmtId="3" fontId="0" fillId="0" borderId="13" xfId="0" applyNumberFormat="1" applyBorder="1"/>
    <xf numFmtId="3" fontId="18" fillId="0" borderId="1" xfId="0" applyNumberFormat="1" applyFont="1" applyBorder="1"/>
    <xf numFmtId="3" fontId="11" fillId="0" borderId="10" xfId="0" applyNumberFormat="1" applyFont="1" applyBorder="1"/>
    <xf numFmtId="3" fontId="11" fillId="0" borderId="1" xfId="0" applyNumberFormat="1" applyFont="1" applyBorder="1"/>
    <xf numFmtId="3" fontId="17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3" fontId="18" fillId="5" borderId="1" xfId="0" applyNumberFormat="1" applyFont="1" applyFill="1" applyBorder="1"/>
    <xf numFmtId="3" fontId="22" fillId="5" borderId="1" xfId="0" applyNumberFormat="1" applyFont="1" applyFill="1" applyBorder="1"/>
    <xf numFmtId="0" fontId="7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0" fillId="0" borderId="11" xfId="0" applyBorder="1"/>
    <xf numFmtId="3" fontId="0" fillId="0" borderId="11" xfId="0" applyNumberFormat="1" applyBorder="1"/>
    <xf numFmtId="3" fontId="0" fillId="0" borderId="14" xfId="0" applyNumberFormat="1" applyBorder="1"/>
    <xf numFmtId="3" fontId="17" fillId="0" borderId="15" xfId="0" applyNumberFormat="1" applyFont="1" applyBorder="1"/>
    <xf numFmtId="3" fontId="0" fillId="0" borderId="16" xfId="0" applyNumberFormat="1" applyBorder="1"/>
    <xf numFmtId="0" fontId="32" fillId="0" borderId="17" xfId="0" applyFont="1" applyBorder="1" applyAlignment="1">
      <alignment wrapText="1"/>
    </xf>
    <xf numFmtId="0" fontId="0" fillId="0" borderId="17" xfId="0" applyBorder="1"/>
    <xf numFmtId="3" fontId="0" fillId="0" borderId="17" xfId="0" applyNumberFormat="1" applyBorder="1"/>
    <xf numFmtId="3" fontId="0" fillId="0" borderId="18" xfId="0" applyNumberFormat="1" applyBorder="1"/>
    <xf numFmtId="3" fontId="17" fillId="0" borderId="19" xfId="0" applyNumberFormat="1" applyFont="1" applyBorder="1"/>
    <xf numFmtId="3" fontId="0" fillId="0" borderId="20" xfId="0" applyNumberFormat="1" applyBorder="1"/>
    <xf numFmtId="0" fontId="14" fillId="0" borderId="12" xfId="0" applyFont="1" applyFill="1" applyBorder="1" applyAlignment="1">
      <alignment horizontal="left" vertical="center"/>
    </xf>
    <xf numFmtId="0" fontId="19" fillId="0" borderId="10" xfId="0" applyFont="1" applyBorder="1"/>
    <xf numFmtId="0" fontId="3" fillId="0" borderId="0" xfId="0" applyFont="1" applyAlignment="1">
      <alignment horizontal="center" shrinkToFit="1"/>
    </xf>
    <xf numFmtId="0" fontId="17" fillId="0" borderId="0" xfId="0" applyFont="1"/>
    <xf numFmtId="0" fontId="0" fillId="0" borderId="8" xfId="0" applyBorder="1"/>
    <xf numFmtId="0" fontId="17" fillId="0" borderId="0" xfId="0" applyFont="1" applyAlignment="1">
      <alignment horizontal="right"/>
    </xf>
    <xf numFmtId="0" fontId="8" fillId="0" borderId="8" xfId="4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11" fillId="0" borderId="12" xfId="0" applyNumberFormat="1" applyFont="1" applyBorder="1"/>
    <xf numFmtId="0" fontId="15" fillId="0" borderId="0" xfId="0" applyFont="1"/>
    <xf numFmtId="0" fontId="11" fillId="0" borderId="1" xfId="0" applyFont="1" applyBorder="1"/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/>
    <xf numFmtId="3" fontId="19" fillId="0" borderId="1" xfId="0" applyNumberFormat="1" applyFont="1" applyBorder="1"/>
    <xf numFmtId="3" fontId="15" fillId="0" borderId="1" xfId="0" applyNumberFormat="1" applyFont="1" applyBorder="1"/>
    <xf numFmtId="3" fontId="8" fillId="0" borderId="17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7" fillId="0" borderId="1" xfId="3" applyNumberFormat="1" applyFont="1" applyFill="1" applyBorder="1" applyAlignment="1">
      <alignment horizontal="right" vertical="center"/>
    </xf>
    <xf numFmtId="3" fontId="11" fillId="0" borderId="1" xfId="3" applyNumberFormat="1" applyFont="1" applyBorder="1" applyAlignment="1">
      <alignment horizontal="right"/>
    </xf>
    <xf numFmtId="0" fontId="15" fillId="0" borderId="0" xfId="0" applyFont="1" applyBorder="1"/>
    <xf numFmtId="3" fontId="15" fillId="0" borderId="12" xfId="0" applyNumberFormat="1" applyFont="1" applyBorder="1"/>
    <xf numFmtId="3" fontId="19" fillId="0" borderId="10" xfId="0" applyNumberFormat="1" applyFont="1" applyBorder="1"/>
    <xf numFmtId="3" fontId="15" fillId="0" borderId="13" xfId="0" applyNumberFormat="1" applyFont="1" applyBorder="1"/>
    <xf numFmtId="3" fontId="11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5" fillId="0" borderId="1" xfId="0" applyFont="1" applyFill="1" applyBorder="1" applyAlignment="1">
      <alignment horizont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4" fillId="0" borderId="12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/>
    </xf>
    <xf numFmtId="3" fontId="15" fillId="0" borderId="1" xfId="3" applyNumberFormat="1" applyFont="1" applyBorder="1"/>
    <xf numFmtId="3" fontId="11" fillId="0" borderId="1" xfId="3" applyNumberFormat="1" applyFont="1" applyBorder="1"/>
    <xf numFmtId="3" fontId="15" fillId="0" borderId="12" xfId="3" applyNumberFormat="1" applyFont="1" applyBorder="1"/>
    <xf numFmtId="3" fontId="11" fillId="0" borderId="10" xfId="3" applyNumberFormat="1" applyFont="1" applyBorder="1"/>
    <xf numFmtId="3" fontId="19" fillId="0" borderId="12" xfId="0" applyNumberFormat="1" applyFont="1" applyBorder="1"/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3" fontId="11" fillId="0" borderId="0" xfId="0" applyNumberFormat="1" applyFont="1" applyBorder="1"/>
    <xf numFmtId="0" fontId="18" fillId="0" borderId="0" xfId="0" applyFont="1" applyBorder="1"/>
    <xf numFmtId="3" fontId="15" fillId="0" borderId="0" xfId="3" applyNumberFormat="1" applyFont="1" applyBorder="1"/>
    <xf numFmtId="0" fontId="12" fillId="0" borderId="0" xfId="0" applyFont="1" applyAlignment="1">
      <alignment horizontal="center" wrapText="1"/>
    </xf>
    <xf numFmtId="0" fontId="15" fillId="0" borderId="11" xfId="0" applyFont="1" applyBorder="1"/>
    <xf numFmtId="0" fontId="11" fillId="0" borderId="11" xfId="0" applyFont="1" applyBorder="1"/>
    <xf numFmtId="0" fontId="11" fillId="0" borderId="14" xfId="0" applyFont="1" applyBorder="1"/>
    <xf numFmtId="0" fontId="11" fillId="5" borderId="15" xfId="0" applyFont="1" applyFill="1" applyBorder="1"/>
    <xf numFmtId="0" fontId="15" fillId="0" borderId="16" xfId="0" applyFont="1" applyBorder="1"/>
    <xf numFmtId="0" fontId="40" fillId="0" borderId="0" xfId="0" applyFont="1"/>
    <xf numFmtId="0" fontId="12" fillId="0" borderId="0" xfId="0" applyFont="1"/>
    <xf numFmtId="0" fontId="6" fillId="7" borderId="13" xfId="0" applyFont="1" applyFill="1" applyBorder="1"/>
    <xf numFmtId="0" fontId="6" fillId="7" borderId="1" xfId="0" applyFont="1" applyFill="1" applyBorder="1"/>
    <xf numFmtId="0" fontId="6" fillId="5" borderId="10" xfId="0" applyFont="1" applyFill="1" applyBorder="1"/>
    <xf numFmtId="0" fontId="47" fillId="0" borderId="0" xfId="0" applyFont="1"/>
    <xf numFmtId="0" fontId="20" fillId="0" borderId="1" xfId="0" applyFont="1" applyBorder="1" applyAlignment="1">
      <alignment wrapText="1"/>
    </xf>
    <xf numFmtId="3" fontId="0" fillId="0" borderId="6" xfId="0" applyNumberFormat="1" applyBorder="1" applyAlignment="1">
      <alignment horizontal="right"/>
    </xf>
    <xf numFmtId="3" fontId="0" fillId="0" borderId="0" xfId="0" applyNumberFormat="1"/>
    <xf numFmtId="3" fontId="46" fillId="0" borderId="1" xfId="0" applyNumberFormat="1" applyFont="1" applyBorder="1"/>
    <xf numFmtId="3" fontId="11" fillId="5" borderId="15" xfId="0" applyNumberFormat="1" applyFont="1" applyFill="1" applyBorder="1"/>
    <xf numFmtId="3" fontId="15" fillId="0" borderId="0" xfId="0" applyNumberFormat="1" applyFont="1"/>
    <xf numFmtId="3" fontId="15" fillId="0" borderId="1" xfId="3" applyNumberFormat="1" applyFont="1" applyBorder="1" applyAlignment="1">
      <alignment horizontal="right"/>
    </xf>
    <xf numFmtId="3" fontId="8" fillId="0" borderId="1" xfId="3" applyNumberFormat="1" applyFont="1" applyFill="1" applyBorder="1" applyAlignment="1">
      <alignment horizontal="right" vertical="center" wrapText="1"/>
    </xf>
    <xf numFmtId="3" fontId="7" fillId="0" borderId="1" xfId="3" applyNumberFormat="1" applyFont="1" applyFill="1" applyBorder="1" applyAlignment="1">
      <alignment horizontal="right" vertical="center" wrapText="1"/>
    </xf>
    <xf numFmtId="3" fontId="8" fillId="0" borderId="1" xfId="3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0" fontId="11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35" fillId="0" borderId="0" xfId="0" applyNumberFormat="1" applyFont="1" applyAlignment="1">
      <alignment horizontal="center" wrapText="1"/>
    </xf>
    <xf numFmtId="3" fontId="11" fillId="0" borderId="1" xfId="0" applyNumberFormat="1" applyFont="1" applyBorder="1" applyAlignment="1">
      <alignment horizontal="center"/>
    </xf>
    <xf numFmtId="3" fontId="39" fillId="0" borderId="1" xfId="0" applyNumberFormat="1" applyFont="1" applyBorder="1" applyAlignment="1">
      <alignment horizontal="right"/>
    </xf>
    <xf numFmtId="3" fontId="11" fillId="5" borderId="21" xfId="0" applyNumberFormat="1" applyFont="1" applyFill="1" applyBorder="1"/>
    <xf numFmtId="3" fontId="15" fillId="8" borderId="1" xfId="3" applyNumberFormat="1" applyFont="1" applyFill="1" applyBorder="1" applyAlignment="1">
      <alignment horizontal="right"/>
    </xf>
    <xf numFmtId="3" fontId="15" fillId="0" borderId="13" xfId="3" applyNumberFormat="1" applyFont="1" applyBorder="1"/>
    <xf numFmtId="3" fontId="8" fillId="0" borderId="12" xfId="3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  <xf numFmtId="3" fontId="15" fillId="0" borderId="11" xfId="0" applyNumberFormat="1" applyFont="1" applyBorder="1"/>
    <xf numFmtId="3" fontId="11" fillId="0" borderId="11" xfId="0" applyNumberFormat="1" applyFont="1" applyBorder="1"/>
    <xf numFmtId="3" fontId="11" fillId="0" borderId="14" xfId="0" applyNumberFormat="1" applyFont="1" applyBorder="1"/>
    <xf numFmtId="3" fontId="11" fillId="0" borderId="12" xfId="3" applyNumberFormat="1" applyFont="1" applyBorder="1" applyAlignment="1">
      <alignment horizontal="right"/>
    </xf>
    <xf numFmtId="3" fontId="8" fillId="0" borderId="13" xfId="3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5" fillId="0" borderId="1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3" fontId="8" fillId="8" borderId="1" xfId="3" applyNumberFormat="1" applyFont="1" applyFill="1" applyBorder="1" applyAlignment="1">
      <alignment horizontal="right" vertical="center"/>
    </xf>
    <xf numFmtId="3" fontId="11" fillId="0" borderId="22" xfId="0" applyNumberFormat="1" applyFont="1" applyBorder="1"/>
    <xf numFmtId="3" fontId="11" fillId="0" borderId="23" xfId="0" applyNumberFormat="1" applyFont="1" applyBorder="1"/>
    <xf numFmtId="0" fontId="11" fillId="6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3" fontId="15" fillId="0" borderId="10" xfId="0" applyNumberFormat="1" applyFont="1" applyBorder="1"/>
    <xf numFmtId="166" fontId="0" fillId="0" borderId="1" xfId="0" applyNumberFormat="1" applyBorder="1"/>
    <xf numFmtId="3" fontId="11" fillId="0" borderId="10" xfId="3" applyNumberFormat="1" applyFont="1" applyBorder="1" applyAlignment="1">
      <alignment horizontal="right"/>
    </xf>
    <xf numFmtId="3" fontId="15" fillId="0" borderId="16" xfId="0" applyNumberFormat="1" applyFont="1" applyBorder="1"/>
    <xf numFmtId="3" fontId="15" fillId="0" borderId="14" xfId="0" applyNumberFormat="1" applyFont="1" applyBorder="1"/>
    <xf numFmtId="3" fontId="10" fillId="0" borderId="10" xfId="0" applyNumberFormat="1" applyFont="1" applyBorder="1" applyAlignment="1">
      <alignment horizontal="right"/>
    </xf>
    <xf numFmtId="3" fontId="7" fillId="0" borderId="10" xfId="3" applyNumberFormat="1" applyFont="1" applyFill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/>
    </xf>
    <xf numFmtId="3" fontId="11" fillId="5" borderId="10" xfId="0" applyNumberFormat="1" applyFont="1" applyFill="1" applyBorder="1"/>
    <xf numFmtId="0" fontId="0" fillId="0" borderId="0" xfId="0" applyAlignment="1">
      <alignment wrapText="1"/>
    </xf>
    <xf numFmtId="0" fontId="1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5" fillId="9" borderId="0" xfId="0" applyFont="1" applyFill="1"/>
    <xf numFmtId="0" fontId="15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3" fontId="15" fillId="9" borderId="1" xfId="3" applyNumberFormat="1" applyFont="1" applyFill="1" applyBorder="1"/>
    <xf numFmtId="3" fontId="0" fillId="9" borderId="1" xfId="0" applyNumberFormat="1" applyFill="1" applyBorder="1"/>
    <xf numFmtId="3" fontId="11" fillId="9" borderId="1" xfId="3" applyNumberFormat="1" applyFont="1" applyFill="1" applyBorder="1"/>
    <xf numFmtId="3" fontId="0" fillId="9" borderId="1" xfId="0" applyNumberFormat="1" applyFont="1" applyFill="1" applyBorder="1"/>
    <xf numFmtId="3" fontId="46" fillId="9" borderId="1" xfId="0" applyNumberFormat="1" applyFont="1" applyFill="1" applyBorder="1"/>
    <xf numFmtId="3" fontId="11" fillId="9" borderId="12" xfId="3" applyNumberFormat="1" applyFont="1" applyFill="1" applyBorder="1"/>
    <xf numFmtId="3" fontId="15" fillId="9" borderId="12" xfId="3" applyNumberFormat="1" applyFont="1" applyFill="1" applyBorder="1"/>
    <xf numFmtId="3" fontId="0" fillId="9" borderId="12" xfId="0" applyNumberFormat="1" applyFill="1" applyBorder="1"/>
    <xf numFmtId="3" fontId="15" fillId="9" borderId="10" xfId="3" applyNumberFormat="1" applyFont="1" applyFill="1" applyBorder="1"/>
    <xf numFmtId="3" fontId="0" fillId="9" borderId="10" xfId="0" applyNumberFormat="1" applyFill="1" applyBorder="1"/>
    <xf numFmtId="3" fontId="15" fillId="9" borderId="15" xfId="3" applyNumberFormat="1" applyFont="1" applyFill="1" applyBorder="1"/>
    <xf numFmtId="3" fontId="11" fillId="9" borderId="10" xfId="3" applyNumberFormat="1" applyFont="1" applyFill="1" applyBorder="1"/>
    <xf numFmtId="3" fontId="15" fillId="9" borderId="13" xfId="3" applyNumberFormat="1" applyFont="1" applyFill="1" applyBorder="1"/>
    <xf numFmtId="3" fontId="0" fillId="9" borderId="13" xfId="0" applyNumberFormat="1" applyFill="1" applyBorder="1"/>
    <xf numFmtId="0" fontId="0" fillId="9" borderId="0" xfId="0" applyFill="1"/>
    <xf numFmtId="0" fontId="34" fillId="9" borderId="0" xfId="0" applyFont="1" applyFill="1"/>
    <xf numFmtId="0" fontId="15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10" borderId="0" xfId="0" applyFill="1"/>
    <xf numFmtId="0" fontId="15" fillId="10" borderId="0" xfId="0" applyFont="1" applyFill="1"/>
    <xf numFmtId="0" fontId="27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3" fontId="15" fillId="10" borderId="1" xfId="3" applyNumberFormat="1" applyFont="1" applyFill="1" applyBorder="1" applyAlignment="1">
      <alignment horizontal="right"/>
    </xf>
    <xf numFmtId="3" fontId="11" fillId="10" borderId="1" xfId="3" applyNumberFormat="1" applyFont="1" applyFill="1" applyBorder="1" applyAlignment="1">
      <alignment horizontal="right"/>
    </xf>
    <xf numFmtId="3" fontId="11" fillId="10" borderId="1" xfId="0" applyNumberFormat="1" applyFont="1" applyFill="1" applyBorder="1" applyAlignment="1">
      <alignment horizontal="right"/>
    </xf>
    <xf numFmtId="3" fontId="7" fillId="10" borderId="17" xfId="0" applyNumberFormat="1" applyFont="1" applyFill="1" applyBorder="1" applyAlignment="1">
      <alignment horizontal="right"/>
    </xf>
    <xf numFmtId="3" fontId="7" fillId="10" borderId="1" xfId="0" applyNumberFormat="1" applyFont="1" applyFill="1" applyBorder="1" applyAlignment="1">
      <alignment horizontal="right"/>
    </xf>
    <xf numFmtId="3" fontId="8" fillId="10" borderId="1" xfId="0" applyNumberFormat="1" applyFont="1" applyFill="1" applyBorder="1" applyAlignment="1">
      <alignment horizontal="right"/>
    </xf>
    <xf numFmtId="3" fontId="15" fillId="10" borderId="1" xfId="0" applyNumberFormat="1" applyFont="1" applyFill="1" applyBorder="1" applyAlignment="1">
      <alignment horizontal="right"/>
    </xf>
    <xf numFmtId="3" fontId="11" fillId="10" borderId="17" xfId="3" applyNumberFormat="1" applyFont="1" applyFill="1" applyBorder="1" applyAlignment="1">
      <alignment horizontal="right"/>
    </xf>
    <xf numFmtId="3" fontId="8" fillId="10" borderId="1" xfId="3" applyNumberFormat="1" applyFont="1" applyFill="1" applyBorder="1" applyAlignment="1">
      <alignment horizontal="right" vertical="center" wrapText="1"/>
    </xf>
    <xf numFmtId="3" fontId="7" fillId="10" borderId="1" xfId="3" applyNumberFormat="1" applyFont="1" applyFill="1" applyBorder="1" applyAlignment="1">
      <alignment horizontal="right" vertical="center" wrapText="1"/>
    </xf>
    <xf numFmtId="3" fontId="8" fillId="10" borderId="1" xfId="3" applyNumberFormat="1" applyFont="1" applyFill="1" applyBorder="1" applyAlignment="1">
      <alignment horizontal="right" vertical="center"/>
    </xf>
    <xf numFmtId="3" fontId="7" fillId="10" borderId="1" xfId="3" applyNumberFormat="1" applyFont="1" applyFill="1" applyBorder="1" applyAlignment="1">
      <alignment horizontal="right" vertical="center"/>
    </xf>
    <xf numFmtId="3" fontId="14" fillId="10" borderId="1" xfId="0" applyNumberFormat="1" applyFont="1" applyFill="1" applyBorder="1" applyAlignment="1">
      <alignment horizontal="right"/>
    </xf>
    <xf numFmtId="3" fontId="8" fillId="10" borderId="12" xfId="3" applyNumberFormat="1" applyFont="1" applyFill="1" applyBorder="1" applyAlignment="1">
      <alignment horizontal="right" vertical="center" wrapText="1"/>
    </xf>
    <xf numFmtId="3" fontId="15" fillId="10" borderId="12" xfId="3" applyNumberFormat="1" applyFont="1" applyFill="1" applyBorder="1" applyAlignment="1">
      <alignment horizontal="right"/>
    </xf>
    <xf numFmtId="3" fontId="10" fillId="10" borderId="10" xfId="0" applyNumberFormat="1" applyFont="1" applyFill="1" applyBorder="1" applyAlignment="1">
      <alignment horizontal="right" vertical="center"/>
    </xf>
    <xf numFmtId="3" fontId="15" fillId="10" borderId="10" xfId="3" applyNumberFormat="1" applyFont="1" applyFill="1" applyBorder="1" applyAlignment="1">
      <alignment horizontal="right"/>
    </xf>
    <xf numFmtId="3" fontId="7" fillId="10" borderId="24" xfId="3" applyNumberFormat="1" applyFont="1" applyFill="1" applyBorder="1" applyAlignment="1">
      <alignment horizontal="right" vertical="center"/>
    </xf>
    <xf numFmtId="3" fontId="11" fillId="10" borderId="20" xfId="3" applyNumberFormat="1" applyFont="1" applyFill="1" applyBorder="1" applyAlignment="1">
      <alignment horizontal="right"/>
    </xf>
    <xf numFmtId="3" fontId="11" fillId="10" borderId="13" xfId="3" applyNumberFormat="1" applyFont="1" applyFill="1" applyBorder="1" applyAlignment="1">
      <alignment horizontal="right"/>
    </xf>
    <xf numFmtId="0" fontId="15" fillId="10" borderId="0" xfId="0" applyFont="1" applyFill="1" applyBorder="1"/>
    <xf numFmtId="3" fontId="15" fillId="0" borderId="1" xfId="3" applyNumberFormat="1" applyFont="1" applyFill="1" applyBorder="1"/>
    <xf numFmtId="0" fontId="44" fillId="0" borderId="0" xfId="0" applyFont="1"/>
    <xf numFmtId="0" fontId="48" fillId="8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/>
    </xf>
    <xf numFmtId="0" fontId="41" fillId="8" borderId="1" xfId="0" applyFont="1" applyFill="1" applyBorder="1" applyAlignment="1">
      <alignment horizontal="left" vertical="center" wrapText="1"/>
    </xf>
    <xf numFmtId="3" fontId="42" fillId="8" borderId="1" xfId="0" applyNumberFormat="1" applyFont="1" applyFill="1" applyBorder="1" applyAlignment="1">
      <alignment horizontal="right" vertical="center" wrapText="1"/>
    </xf>
    <xf numFmtId="3" fontId="42" fillId="8" borderId="1" xfId="0" applyNumberFormat="1" applyFont="1" applyFill="1" applyBorder="1" applyAlignment="1">
      <alignment horizontal="right"/>
    </xf>
    <xf numFmtId="0" fontId="42" fillId="8" borderId="1" xfId="0" applyFont="1" applyFill="1" applyBorder="1"/>
    <xf numFmtId="0" fontId="43" fillId="8" borderId="1" xfId="0" applyFont="1" applyFill="1" applyBorder="1"/>
    <xf numFmtId="3" fontId="43" fillId="8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15" fillId="0" borderId="1" xfId="0" applyFont="1" applyBorder="1"/>
    <xf numFmtId="0" fontId="11" fillId="0" borderId="12" xfId="0" applyFont="1" applyBorder="1"/>
    <xf numFmtId="0" fontId="11" fillId="5" borderId="10" xfId="0" applyFont="1" applyFill="1" applyBorder="1"/>
    <xf numFmtId="0" fontId="15" fillId="0" borderId="13" xfId="0" applyFont="1" applyBorder="1"/>
    <xf numFmtId="0" fontId="46" fillId="0" borderId="0" xfId="0" applyFont="1"/>
    <xf numFmtId="167" fontId="49" fillId="0" borderId="1" xfId="0" applyNumberFormat="1" applyFont="1" applyBorder="1"/>
    <xf numFmtId="168" fontId="49" fillId="0" borderId="1" xfId="0" applyNumberFormat="1" applyFont="1" applyBorder="1"/>
    <xf numFmtId="168" fontId="50" fillId="0" borderId="1" xfId="0" applyNumberFormat="1" applyFont="1" applyBorder="1"/>
    <xf numFmtId="0" fontId="46" fillId="0" borderId="0" xfId="0" applyFont="1" applyAlignment="1">
      <alignment horizontal="right"/>
    </xf>
    <xf numFmtId="3" fontId="11" fillId="11" borderId="1" xfId="0" applyNumberFormat="1" applyFont="1" applyFill="1" applyBorder="1"/>
    <xf numFmtId="167" fontId="50" fillId="11" borderId="1" xfId="0" applyNumberFormat="1" applyFont="1" applyFill="1" applyBorder="1"/>
    <xf numFmtId="3" fontId="11" fillId="11" borderId="21" xfId="0" applyNumberFormat="1" applyFont="1" applyFill="1" applyBorder="1"/>
    <xf numFmtId="168" fontId="50" fillId="11" borderId="1" xfId="0" applyNumberFormat="1" applyFont="1" applyFill="1" applyBorder="1"/>
    <xf numFmtId="0" fontId="15" fillId="0" borderId="1" xfId="0" applyFont="1" applyBorder="1" applyAlignment="1">
      <alignment wrapText="1"/>
    </xf>
    <xf numFmtId="0" fontId="11" fillId="5" borderId="1" xfId="0" applyFont="1" applyFill="1" applyBorder="1"/>
    <xf numFmtId="0" fontId="6" fillId="5" borderId="1" xfId="0" applyFont="1" applyFill="1" applyBorder="1"/>
    <xf numFmtId="3" fontId="15" fillId="5" borderId="1" xfId="0" applyNumberFormat="1" applyFont="1" applyFill="1" applyBorder="1"/>
    <xf numFmtId="0" fontId="12" fillId="0" borderId="0" xfId="0" applyFont="1" applyAlignment="1">
      <alignment horizontal="center" wrapText="1"/>
    </xf>
    <xf numFmtId="0" fontId="20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4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5">
    <cellStyle name="Hivatkozás" xfId="1" builtinId="8"/>
    <cellStyle name="Normál" xfId="0" builtinId="0"/>
    <cellStyle name="Normál 2" xfId="2"/>
    <cellStyle name="Normál_KÖLTSÉGVETÉSI rendelet MINTA 2015" xfId="3"/>
    <cellStyle name="Normal_KTRSZJ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topLeftCell="A33" zoomScale="60" zoomScaleNormal="60" workbookViewId="0">
      <selection activeCell="A5" sqref="A5:C74"/>
    </sheetView>
  </sheetViews>
  <sheetFormatPr defaultRowHeight="14.4" x14ac:dyDescent="0.3"/>
  <cols>
    <col min="1" max="1" width="77.44140625" customWidth="1"/>
    <col min="2" max="2" width="24.77734375" customWidth="1"/>
    <col min="3" max="3" width="20.5546875" customWidth="1"/>
    <col min="4" max="7" width="5.5546875" customWidth="1"/>
    <col min="8" max="8" width="10.77734375" bestFit="1" customWidth="1"/>
  </cols>
  <sheetData>
    <row r="2" spans="1:6" ht="18" x14ac:dyDescent="0.35">
      <c r="A2" s="365" t="s">
        <v>692</v>
      </c>
      <c r="B2" s="366"/>
    </row>
    <row r="3" spans="1:6" x14ac:dyDescent="0.3">
      <c r="A3" s="367" t="s">
        <v>688</v>
      </c>
      <c r="B3" s="367"/>
      <c r="C3" s="367"/>
    </row>
    <row r="4" spans="1:6" ht="50.25" customHeight="1" x14ac:dyDescent="0.35">
      <c r="A4" s="368" t="s">
        <v>571</v>
      </c>
      <c r="B4" s="368"/>
      <c r="C4" s="368"/>
    </row>
    <row r="5" spans="1:6" x14ac:dyDescent="0.3">
      <c r="B5" s="177" t="s">
        <v>651</v>
      </c>
      <c r="C5" s="355" t="s">
        <v>713</v>
      </c>
    </row>
    <row r="6" spans="1:6" x14ac:dyDescent="0.3">
      <c r="A6" s="175" t="s">
        <v>629</v>
      </c>
      <c r="B6" s="181" t="s">
        <v>701</v>
      </c>
      <c r="C6" s="181" t="s">
        <v>702</v>
      </c>
      <c r="D6" s="181"/>
      <c r="E6" s="181"/>
      <c r="F6" s="181"/>
    </row>
    <row r="7" spans="1:6" x14ac:dyDescent="0.3">
      <c r="A7" s="221" t="s">
        <v>126</v>
      </c>
      <c r="B7" s="260">
        <v>35171552</v>
      </c>
      <c r="C7" s="186">
        <f>'4.kiadások működés,felh Összese'!D25</f>
        <v>35171552</v>
      </c>
      <c r="D7" s="181"/>
      <c r="E7" s="181"/>
      <c r="F7" s="181"/>
    </row>
    <row r="8" spans="1:6" x14ac:dyDescent="0.3">
      <c r="A8" s="221" t="s">
        <v>127</v>
      </c>
      <c r="B8" s="260">
        <v>5430991</v>
      </c>
      <c r="C8" s="186">
        <f>'4.kiadások működés,felh Összese'!D26</f>
        <v>5430991</v>
      </c>
      <c r="D8" s="181"/>
      <c r="E8" s="181"/>
      <c r="F8" s="181"/>
    </row>
    <row r="9" spans="1:6" x14ac:dyDescent="0.3">
      <c r="A9" s="221" t="s">
        <v>128</v>
      </c>
      <c r="B9" s="260">
        <v>42961674</v>
      </c>
      <c r="C9" s="186">
        <f>'4.kiadások működés,felh Összese'!D51</f>
        <v>44934774</v>
      </c>
      <c r="D9" s="181"/>
      <c r="E9" s="181"/>
      <c r="F9" s="181"/>
    </row>
    <row r="10" spans="1:6" x14ac:dyDescent="0.3">
      <c r="A10" s="221" t="s">
        <v>129</v>
      </c>
      <c r="B10" s="260">
        <v>3909000</v>
      </c>
      <c r="C10" s="186">
        <f>'4.kiadások működés,felh Összese'!D60</f>
        <v>3909000</v>
      </c>
      <c r="D10" s="181"/>
      <c r="E10" s="181"/>
      <c r="F10" s="181"/>
    </row>
    <row r="11" spans="1:6" x14ac:dyDescent="0.3">
      <c r="A11" s="221" t="s">
        <v>130</v>
      </c>
      <c r="B11" s="260">
        <v>12800343</v>
      </c>
      <c r="C11" s="186">
        <f>'4.kiadások működés,felh Összese'!D74</f>
        <v>13096177</v>
      </c>
      <c r="D11" s="181"/>
      <c r="E11" s="181"/>
      <c r="F11" s="181"/>
    </row>
    <row r="12" spans="1:6" x14ac:dyDescent="0.3">
      <c r="A12" s="221" t="s">
        <v>131</v>
      </c>
      <c r="B12" s="260">
        <v>1695450</v>
      </c>
      <c r="C12" s="186">
        <f>'4.kiadások működés,felh Összese'!D83</f>
        <v>604280193</v>
      </c>
      <c r="D12" s="181"/>
      <c r="E12" s="181"/>
      <c r="F12" s="181"/>
    </row>
    <row r="13" spans="1:6" x14ac:dyDescent="0.3">
      <c r="A13" s="221" t="s">
        <v>132</v>
      </c>
      <c r="B13" s="260">
        <v>37708240</v>
      </c>
      <c r="C13" s="186">
        <f>'4.kiadások működés,felh Összese'!D88</f>
        <v>37708240</v>
      </c>
      <c r="D13" s="181"/>
      <c r="E13" s="181"/>
      <c r="F13" s="181"/>
    </row>
    <row r="14" spans="1:6" x14ac:dyDescent="0.3">
      <c r="A14" s="221" t="s">
        <v>133</v>
      </c>
      <c r="B14" s="186">
        <f>'4.kiadások működés,felh Összese'!C97</f>
        <v>0</v>
      </c>
      <c r="C14" s="186">
        <f>'4.kiadások működés,felh Összese'!D97</f>
        <v>0</v>
      </c>
      <c r="D14" s="181"/>
      <c r="E14" s="181"/>
      <c r="F14" s="181"/>
    </row>
    <row r="15" spans="1:6" x14ac:dyDescent="0.3">
      <c r="A15" s="222" t="s">
        <v>125</v>
      </c>
      <c r="B15" s="186">
        <f>SUM(B7:B14)</f>
        <v>139677250</v>
      </c>
      <c r="C15" s="186">
        <f>SUM(C7:C14)</f>
        <v>744530927</v>
      </c>
      <c r="D15" s="181"/>
      <c r="E15" s="181"/>
      <c r="F15" s="181"/>
    </row>
    <row r="16" spans="1:6" ht="15" thickBot="1" x14ac:dyDescent="0.35">
      <c r="A16" s="223" t="s">
        <v>134</v>
      </c>
      <c r="B16" s="260">
        <v>29160359</v>
      </c>
      <c r="C16" s="195">
        <f>'4.kiadások működés,felh Összese'!D122</f>
        <v>29960359</v>
      </c>
      <c r="D16" s="181"/>
      <c r="E16" s="181"/>
      <c r="F16" s="181"/>
    </row>
    <row r="17" spans="1:6" ht="15" thickBot="1" x14ac:dyDescent="0.35">
      <c r="A17" s="224" t="s">
        <v>569</v>
      </c>
      <c r="B17" s="236">
        <f>SUM(B15:B16)</f>
        <v>168837609</v>
      </c>
      <c r="C17" s="284">
        <f>SUM(C15:C16)</f>
        <v>774491286</v>
      </c>
      <c r="D17" s="181"/>
      <c r="E17" s="181"/>
      <c r="F17" s="181"/>
    </row>
    <row r="18" spans="1:6" x14ac:dyDescent="0.3">
      <c r="A18" s="225" t="s">
        <v>136</v>
      </c>
      <c r="B18" s="260">
        <v>56304738</v>
      </c>
      <c r="C18" s="197">
        <f>'7.bevételek működés,felh.Ösz'!D19</f>
        <v>58725120</v>
      </c>
      <c r="D18" s="181"/>
      <c r="E18" s="181"/>
      <c r="F18" s="181"/>
    </row>
    <row r="19" spans="1:6" x14ac:dyDescent="0.3">
      <c r="A19" s="221" t="s">
        <v>137</v>
      </c>
      <c r="B19" s="260">
        <v>4646384</v>
      </c>
      <c r="C19" s="186">
        <f>'7.bevételek működés,felh.Ösz'!D55</f>
        <v>607079679</v>
      </c>
      <c r="D19" s="181"/>
      <c r="E19" s="181"/>
      <c r="F19" s="181"/>
    </row>
    <row r="20" spans="1:6" x14ac:dyDescent="0.3">
      <c r="A20" s="221" t="s">
        <v>138</v>
      </c>
      <c r="B20" s="260">
        <v>17433333</v>
      </c>
      <c r="C20" s="186">
        <f>'7.bevételek működés,felh.Ösz'!D33</f>
        <v>17433333</v>
      </c>
      <c r="D20" s="181"/>
      <c r="E20" s="181"/>
      <c r="F20" s="181"/>
    </row>
    <row r="21" spans="1:6" x14ac:dyDescent="0.3">
      <c r="A21" s="221" t="s">
        <v>139</v>
      </c>
      <c r="B21" s="260">
        <v>4018666</v>
      </c>
      <c r="C21" s="186">
        <f>'7.bevételek működés,felh.Ösz'!D44</f>
        <v>4018666</v>
      </c>
      <c r="D21" s="181"/>
      <c r="E21" s="181"/>
      <c r="F21" s="181"/>
    </row>
    <row r="22" spans="1:6" x14ac:dyDescent="0.3">
      <c r="A22" s="221" t="s">
        <v>140</v>
      </c>
      <c r="B22" s="260">
        <v>31200000</v>
      </c>
      <c r="C22" s="186">
        <f>'7.bevételek működés,felh.Ösz'!D61</f>
        <v>31200000</v>
      </c>
      <c r="D22" s="181"/>
      <c r="E22" s="181"/>
      <c r="F22" s="181"/>
    </row>
    <row r="23" spans="1:6" x14ac:dyDescent="0.3">
      <c r="A23" s="221" t="s">
        <v>141</v>
      </c>
      <c r="B23" s="186">
        <f>'7.bevételek működés,felh.Ösz'!C48</f>
        <v>0</v>
      </c>
      <c r="C23" s="186">
        <f>'7.bevételek működés,felh.Ösz'!D48</f>
        <v>0</v>
      </c>
      <c r="D23" s="181"/>
      <c r="E23" s="181"/>
      <c r="F23" s="181"/>
    </row>
    <row r="24" spans="1:6" x14ac:dyDescent="0.3">
      <c r="A24" s="221" t="s">
        <v>142</v>
      </c>
      <c r="B24" s="186">
        <f>'7.bevételek működés,felh.Ösz'!C65</f>
        <v>0</v>
      </c>
      <c r="C24" s="186">
        <f>'7.bevételek működés,felh.Ösz'!D65</f>
        <v>0</v>
      </c>
      <c r="D24" s="181"/>
      <c r="E24" s="181"/>
      <c r="F24" s="181"/>
    </row>
    <row r="25" spans="1:6" x14ac:dyDescent="0.3">
      <c r="A25" s="222" t="s">
        <v>135</v>
      </c>
      <c r="B25" s="260">
        <f>SUM(B18:B24)</f>
        <v>113603121</v>
      </c>
      <c r="C25" s="260">
        <f>SUM(C18:C24)</f>
        <v>718456798</v>
      </c>
      <c r="D25" s="181"/>
      <c r="E25" s="181"/>
      <c r="F25" s="181"/>
    </row>
    <row r="26" spans="1:6" ht="15" thickBot="1" x14ac:dyDescent="0.35">
      <c r="A26" s="223" t="s">
        <v>143</v>
      </c>
      <c r="B26" s="186">
        <f>'7.bevételek működés,felh.Ösz'!C96</f>
        <v>55234488</v>
      </c>
      <c r="C26" s="186">
        <f>'7.bevételek működés,felh.Ösz'!D96</f>
        <v>56034488</v>
      </c>
      <c r="D26" s="181"/>
      <c r="E26" s="181"/>
      <c r="F26" s="181"/>
    </row>
    <row r="27" spans="1:6" ht="15" thickBot="1" x14ac:dyDescent="0.35">
      <c r="A27" s="224" t="s">
        <v>570</v>
      </c>
      <c r="B27" s="248">
        <f>SUM(B25:B26)</f>
        <v>168837609</v>
      </c>
      <c r="C27" s="284">
        <f>SUM(C25:C26)</f>
        <v>774491286</v>
      </c>
      <c r="D27" s="181"/>
      <c r="E27" s="181"/>
      <c r="F27" s="286"/>
    </row>
    <row r="28" spans="1:6" x14ac:dyDescent="0.3">
      <c r="A28" s="181"/>
      <c r="B28" s="181"/>
      <c r="C28" s="286"/>
      <c r="D28" s="181"/>
      <c r="E28" s="181"/>
      <c r="F28" s="181"/>
    </row>
    <row r="29" spans="1:6" x14ac:dyDescent="0.3">
      <c r="A29" s="336"/>
      <c r="B29" s="237"/>
      <c r="C29" s="237"/>
      <c r="D29" s="181"/>
      <c r="E29" s="181"/>
      <c r="F29" s="181"/>
    </row>
    <row r="30" spans="1:6" x14ac:dyDescent="0.3">
      <c r="A30" s="351" t="s">
        <v>715</v>
      </c>
      <c r="B30" t="s">
        <v>701</v>
      </c>
      <c r="C30" t="s">
        <v>716</v>
      </c>
    </row>
    <row r="31" spans="1:6" x14ac:dyDescent="0.3">
      <c r="A31" s="347" t="s">
        <v>126</v>
      </c>
      <c r="B31" s="186">
        <v>15741064</v>
      </c>
      <c r="C31" s="352">
        <v>15741064</v>
      </c>
    </row>
    <row r="32" spans="1:6" x14ac:dyDescent="0.3">
      <c r="A32" s="347" t="s">
        <v>127</v>
      </c>
      <c r="B32" s="186">
        <v>2439865</v>
      </c>
      <c r="C32" s="352">
        <v>2439865</v>
      </c>
    </row>
    <row r="33" spans="1:3" x14ac:dyDescent="0.3">
      <c r="A33" s="347" t="s">
        <v>128</v>
      </c>
      <c r="B33" s="186">
        <v>38220196</v>
      </c>
      <c r="C33" s="352">
        <v>39393296</v>
      </c>
    </row>
    <row r="34" spans="1:3" x14ac:dyDescent="0.3">
      <c r="A34" s="347" t="s">
        <v>129</v>
      </c>
      <c r="B34" s="186">
        <v>3909000</v>
      </c>
      <c r="C34" s="352">
        <v>3909000</v>
      </c>
    </row>
    <row r="35" spans="1:3" x14ac:dyDescent="0.3">
      <c r="A35" s="347" t="s">
        <v>130</v>
      </c>
      <c r="B35" s="186">
        <v>12800343</v>
      </c>
      <c r="C35" s="352">
        <v>13096177</v>
      </c>
    </row>
    <row r="36" spans="1:3" x14ac:dyDescent="0.3">
      <c r="A36" s="347" t="s">
        <v>131</v>
      </c>
      <c r="B36" s="186">
        <v>1524000</v>
      </c>
      <c r="C36" s="352">
        <v>604108743</v>
      </c>
    </row>
    <row r="37" spans="1:3" x14ac:dyDescent="0.3">
      <c r="A37" s="347" t="s">
        <v>132</v>
      </c>
      <c r="B37" s="186">
        <v>37708240</v>
      </c>
      <c r="C37" s="352">
        <v>37708240</v>
      </c>
    </row>
    <row r="38" spans="1:3" x14ac:dyDescent="0.3">
      <c r="A38" s="347" t="s">
        <v>133</v>
      </c>
      <c r="B38" s="186">
        <v>0</v>
      </c>
      <c r="C38" s="352">
        <v>0</v>
      </c>
    </row>
    <row r="39" spans="1:3" x14ac:dyDescent="0.3">
      <c r="A39" s="182" t="s">
        <v>125</v>
      </c>
      <c r="B39" s="186">
        <f>SUM(B31:B38)</f>
        <v>112342708</v>
      </c>
      <c r="C39" s="352">
        <f>SUM(C31:C38)</f>
        <v>716396385</v>
      </c>
    </row>
    <row r="40" spans="1:3" ht="15" thickBot="1" x14ac:dyDescent="0.35">
      <c r="A40" s="348" t="s">
        <v>134</v>
      </c>
      <c r="B40" s="186">
        <v>29160359</v>
      </c>
      <c r="C40" s="352">
        <v>29960359</v>
      </c>
    </row>
    <row r="41" spans="1:3" ht="15" thickBot="1" x14ac:dyDescent="0.35">
      <c r="A41" s="349" t="s">
        <v>569</v>
      </c>
      <c r="B41" s="356">
        <f>SUM(B39:B40)</f>
        <v>141503067</v>
      </c>
      <c r="C41" s="357">
        <f>SUM(C39:C40)</f>
        <v>746356744</v>
      </c>
    </row>
    <row r="42" spans="1:3" x14ac:dyDescent="0.3">
      <c r="A42" s="350" t="s">
        <v>136</v>
      </c>
      <c r="B42" s="186">
        <v>56304738</v>
      </c>
      <c r="C42" s="352">
        <v>58725120</v>
      </c>
    </row>
    <row r="43" spans="1:3" x14ac:dyDescent="0.3">
      <c r="A43" s="347" t="s">
        <v>137</v>
      </c>
      <c r="B43" s="186">
        <v>4646384</v>
      </c>
      <c r="C43" s="352">
        <v>607079679</v>
      </c>
    </row>
    <row r="44" spans="1:3" x14ac:dyDescent="0.3">
      <c r="A44" s="347" t="s">
        <v>138</v>
      </c>
      <c r="B44" s="186">
        <v>17433333</v>
      </c>
      <c r="C44" s="352">
        <v>17433333</v>
      </c>
    </row>
    <row r="45" spans="1:3" x14ac:dyDescent="0.3">
      <c r="A45" s="347" t="s">
        <v>139</v>
      </c>
      <c r="B45" s="186">
        <v>4018666</v>
      </c>
      <c r="C45" s="352">
        <v>4018666</v>
      </c>
    </row>
    <row r="46" spans="1:3" x14ac:dyDescent="0.3">
      <c r="A46" s="347" t="s">
        <v>140</v>
      </c>
      <c r="B46" s="186">
        <v>31200000</v>
      </c>
      <c r="C46" s="352">
        <v>31200000</v>
      </c>
    </row>
    <row r="47" spans="1:3" x14ac:dyDescent="0.3">
      <c r="A47" s="347" t="s">
        <v>141</v>
      </c>
      <c r="B47" s="186">
        <v>0</v>
      </c>
      <c r="C47" s="352">
        <v>0</v>
      </c>
    </row>
    <row r="48" spans="1:3" x14ac:dyDescent="0.3">
      <c r="A48" s="347" t="s">
        <v>142</v>
      </c>
      <c r="B48" s="186">
        <v>0</v>
      </c>
      <c r="C48" s="352">
        <v>0</v>
      </c>
    </row>
    <row r="49" spans="1:3" x14ac:dyDescent="0.3">
      <c r="A49" s="182" t="s">
        <v>135</v>
      </c>
      <c r="B49" s="186">
        <f>SUM(B42:B48)</f>
        <v>113603121</v>
      </c>
      <c r="C49" s="352">
        <f>SUM(C42:C48)</f>
        <v>718456798</v>
      </c>
    </row>
    <row r="50" spans="1:3" ht="15" thickBot="1" x14ac:dyDescent="0.35">
      <c r="A50" s="348" t="s">
        <v>143</v>
      </c>
      <c r="B50" s="186">
        <v>27899946</v>
      </c>
      <c r="C50" s="352">
        <v>27899946</v>
      </c>
    </row>
    <row r="51" spans="1:3" ht="15" thickBot="1" x14ac:dyDescent="0.35">
      <c r="A51" s="349" t="s">
        <v>570</v>
      </c>
      <c r="B51" s="356">
        <f>SUM(B49:B50)</f>
        <v>141503067</v>
      </c>
      <c r="C51" s="357">
        <f>SUM(C49:C50)</f>
        <v>746356744</v>
      </c>
    </row>
    <row r="53" spans="1:3" x14ac:dyDescent="0.3">
      <c r="A53" s="351" t="s">
        <v>714</v>
      </c>
      <c r="B53" t="s">
        <v>701</v>
      </c>
      <c r="C53" t="s">
        <v>716</v>
      </c>
    </row>
    <row r="54" spans="1:3" x14ac:dyDescent="0.3">
      <c r="A54" s="347" t="s">
        <v>126</v>
      </c>
      <c r="B54" s="186">
        <v>19430488</v>
      </c>
      <c r="C54" s="353">
        <v>19430488</v>
      </c>
    </row>
    <row r="55" spans="1:3" x14ac:dyDescent="0.3">
      <c r="A55" s="347" t="s">
        <v>127</v>
      </c>
      <c r="B55" s="186">
        <v>2991126</v>
      </c>
      <c r="C55" s="353">
        <v>2991126</v>
      </c>
    </row>
    <row r="56" spans="1:3" x14ac:dyDescent="0.3">
      <c r="A56" s="347" t="s">
        <v>128</v>
      </c>
      <c r="B56" s="186">
        <v>4741478</v>
      </c>
      <c r="C56" s="353">
        <v>5541478</v>
      </c>
    </row>
    <row r="57" spans="1:3" x14ac:dyDescent="0.3">
      <c r="A57" s="347" t="s">
        <v>129</v>
      </c>
      <c r="B57" s="186">
        <v>0</v>
      </c>
      <c r="C57" s="353">
        <v>0</v>
      </c>
    </row>
    <row r="58" spans="1:3" x14ac:dyDescent="0.3">
      <c r="A58" s="347" t="s">
        <v>130</v>
      </c>
      <c r="B58" s="186">
        <v>0</v>
      </c>
      <c r="C58" s="353">
        <v>0</v>
      </c>
    </row>
    <row r="59" spans="1:3" x14ac:dyDescent="0.3">
      <c r="A59" s="347" t="s">
        <v>131</v>
      </c>
      <c r="B59" s="186">
        <v>171450</v>
      </c>
      <c r="C59" s="353">
        <v>171450</v>
      </c>
    </row>
    <row r="60" spans="1:3" x14ac:dyDescent="0.3">
      <c r="A60" s="347" t="s">
        <v>132</v>
      </c>
      <c r="B60" s="186">
        <v>0</v>
      </c>
      <c r="C60" s="353">
        <v>0</v>
      </c>
    </row>
    <row r="61" spans="1:3" x14ac:dyDescent="0.3">
      <c r="A61" s="347" t="s">
        <v>133</v>
      </c>
      <c r="B61" s="186">
        <v>0</v>
      </c>
      <c r="C61" s="353">
        <v>0</v>
      </c>
    </row>
    <row r="62" spans="1:3" x14ac:dyDescent="0.3">
      <c r="A62" s="182" t="s">
        <v>125</v>
      </c>
      <c r="B62" s="146">
        <f>SUM(B54:B61)</f>
        <v>27334542</v>
      </c>
      <c r="C62" s="354">
        <f>SUM(C54:C61)</f>
        <v>28134542</v>
      </c>
    </row>
    <row r="63" spans="1:3" ht="15" thickBot="1" x14ac:dyDescent="0.35">
      <c r="A63" s="348" t="s">
        <v>134</v>
      </c>
      <c r="B63" s="180">
        <v>0</v>
      </c>
      <c r="C63" s="354">
        <v>0</v>
      </c>
    </row>
    <row r="64" spans="1:3" ht="15" thickBot="1" x14ac:dyDescent="0.35">
      <c r="A64" s="349" t="s">
        <v>569</v>
      </c>
      <c r="B64" s="358">
        <f>SUM(B62:B63)</f>
        <v>27334542</v>
      </c>
      <c r="C64" s="359">
        <f>SUM(C62:C63)</f>
        <v>28134542</v>
      </c>
    </row>
    <row r="65" spans="1:3" x14ac:dyDescent="0.3">
      <c r="A65" s="350" t="s">
        <v>136</v>
      </c>
      <c r="B65" s="197">
        <v>0</v>
      </c>
      <c r="C65" s="353">
        <v>0</v>
      </c>
    </row>
    <row r="66" spans="1:3" x14ac:dyDescent="0.3">
      <c r="A66" s="347" t="s">
        <v>137</v>
      </c>
      <c r="B66" s="186">
        <v>0</v>
      </c>
      <c r="C66" s="353">
        <v>0</v>
      </c>
    </row>
    <row r="67" spans="1:3" x14ac:dyDescent="0.3">
      <c r="A67" s="347" t="s">
        <v>138</v>
      </c>
      <c r="B67" s="186">
        <v>0</v>
      </c>
      <c r="C67" s="353">
        <v>0</v>
      </c>
    </row>
    <row r="68" spans="1:3" x14ac:dyDescent="0.3">
      <c r="A68" s="347" t="s">
        <v>139</v>
      </c>
      <c r="B68" s="186">
        <v>0</v>
      </c>
      <c r="C68" s="353">
        <v>0</v>
      </c>
    </row>
    <row r="69" spans="1:3" x14ac:dyDescent="0.3">
      <c r="A69" s="347" t="s">
        <v>140</v>
      </c>
      <c r="B69" s="186">
        <v>0</v>
      </c>
      <c r="C69" s="353">
        <v>0</v>
      </c>
    </row>
    <row r="70" spans="1:3" x14ac:dyDescent="0.3">
      <c r="A70" s="347" t="s">
        <v>141</v>
      </c>
      <c r="B70" s="186">
        <v>0</v>
      </c>
      <c r="C70" s="353">
        <v>0</v>
      </c>
    </row>
    <row r="71" spans="1:3" x14ac:dyDescent="0.3">
      <c r="A71" s="347" t="s">
        <v>142</v>
      </c>
      <c r="B71" s="186">
        <v>0</v>
      </c>
      <c r="C71" s="353">
        <v>0</v>
      </c>
    </row>
    <row r="72" spans="1:3" x14ac:dyDescent="0.3">
      <c r="A72" s="182" t="s">
        <v>135</v>
      </c>
      <c r="B72" s="146">
        <f>SUM(B65:B71)</f>
        <v>0</v>
      </c>
      <c r="C72" s="353">
        <v>0</v>
      </c>
    </row>
    <row r="73" spans="1:3" ht="15" thickBot="1" x14ac:dyDescent="0.35">
      <c r="A73" s="348" t="s">
        <v>143</v>
      </c>
      <c r="B73" s="180">
        <v>27334542</v>
      </c>
      <c r="C73" s="354">
        <v>28134542</v>
      </c>
    </row>
    <row r="74" spans="1:3" ht="15" thickBot="1" x14ac:dyDescent="0.35">
      <c r="A74" s="349" t="s">
        <v>570</v>
      </c>
      <c r="B74" s="358">
        <f>SUM(B72:B73)</f>
        <v>27334542</v>
      </c>
      <c r="C74" s="359">
        <v>28134542</v>
      </c>
    </row>
  </sheetData>
  <mergeCells count="3">
    <mergeCell ref="A2:B2"/>
    <mergeCell ref="A3:C3"/>
    <mergeCell ref="A4:C4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headerFooter alignWithMargins="0">
    <oddHeader>&amp;C1. melléklet az /2020. (........)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3" zoomScaleNormal="100" workbookViewId="0">
      <selection activeCell="A6" sqref="A6:G19"/>
    </sheetView>
  </sheetViews>
  <sheetFormatPr defaultRowHeight="14.4" x14ac:dyDescent="0.3"/>
  <cols>
    <col min="1" max="1" width="36.44140625" customWidth="1"/>
    <col min="2" max="2" width="10.21875" customWidth="1"/>
    <col min="3" max="4" width="18.77734375" customWidth="1"/>
    <col min="5" max="5" width="17.21875" customWidth="1"/>
    <col min="6" max="6" width="17.5546875" customWidth="1"/>
    <col min="7" max="7" width="17.77734375" customWidth="1"/>
  </cols>
  <sheetData>
    <row r="1" spans="1:7" ht="58.5" customHeight="1" x14ac:dyDescent="0.35">
      <c r="A1" s="369" t="s">
        <v>692</v>
      </c>
      <c r="B1" s="369"/>
      <c r="C1" s="369"/>
      <c r="D1" s="369"/>
      <c r="E1" s="369"/>
      <c r="F1" s="369"/>
      <c r="G1" s="369"/>
    </row>
    <row r="2" spans="1:7" ht="58.5" customHeight="1" x14ac:dyDescent="0.3">
      <c r="A2" s="367" t="s">
        <v>697</v>
      </c>
      <c r="B2" s="367"/>
      <c r="C2" s="367"/>
      <c r="D2" s="367"/>
      <c r="E2" s="367"/>
      <c r="F2" s="367"/>
      <c r="G2" s="367"/>
    </row>
    <row r="3" spans="1:7" ht="54" customHeight="1" x14ac:dyDescent="0.35">
      <c r="A3" s="364" t="s">
        <v>642</v>
      </c>
      <c r="B3" s="256"/>
      <c r="C3" s="256"/>
      <c r="D3" s="268"/>
      <c r="F3" s="256"/>
      <c r="G3" s="256"/>
    </row>
    <row r="4" spans="1:7" ht="18" x14ac:dyDescent="0.35">
      <c r="A4" s="42"/>
    </row>
    <row r="6" spans="1:7" ht="40.200000000000003" x14ac:dyDescent="0.3">
      <c r="A6" s="2" t="s">
        <v>144</v>
      </c>
      <c r="B6" s="3" t="s">
        <v>145</v>
      </c>
      <c r="C6" s="55" t="s">
        <v>96</v>
      </c>
      <c r="D6" s="244" t="s">
        <v>671</v>
      </c>
      <c r="E6" s="55" t="s">
        <v>675</v>
      </c>
      <c r="F6" s="55"/>
      <c r="G6" s="68" t="s">
        <v>97</v>
      </c>
    </row>
    <row r="7" spans="1:7" x14ac:dyDescent="0.3">
      <c r="A7" s="27"/>
      <c r="B7" s="27"/>
      <c r="C7" s="27"/>
      <c r="D7" s="27"/>
      <c r="E7" s="27"/>
      <c r="F7" s="27"/>
      <c r="G7" s="27"/>
    </row>
    <row r="8" spans="1:7" x14ac:dyDescent="0.3">
      <c r="A8" s="27"/>
      <c r="B8" s="27"/>
      <c r="C8" s="27"/>
      <c r="D8" s="27"/>
      <c r="E8" s="27"/>
      <c r="F8" s="27"/>
      <c r="G8" s="27"/>
    </row>
    <row r="9" spans="1:7" x14ac:dyDescent="0.3">
      <c r="A9" s="27"/>
      <c r="B9" s="27"/>
      <c r="C9" s="27"/>
      <c r="D9" s="27"/>
      <c r="E9" s="27"/>
      <c r="F9" s="27"/>
      <c r="G9" s="27"/>
    </row>
    <row r="10" spans="1:7" x14ac:dyDescent="0.3">
      <c r="A10" s="27"/>
      <c r="B10" s="27"/>
      <c r="C10" s="140"/>
      <c r="D10" s="140"/>
      <c r="E10" s="27"/>
      <c r="F10" s="27"/>
      <c r="G10" s="27"/>
    </row>
    <row r="11" spans="1:7" x14ac:dyDescent="0.3">
      <c r="A11" s="15" t="s">
        <v>75</v>
      </c>
      <c r="B11" s="8" t="s">
        <v>657</v>
      </c>
      <c r="C11" s="249">
        <v>2837798</v>
      </c>
      <c r="D11" s="249">
        <v>3133632</v>
      </c>
      <c r="E11" s="147">
        <v>0</v>
      </c>
      <c r="F11" s="147">
        <v>0</v>
      </c>
      <c r="G11" s="147">
        <f>D11</f>
        <v>3133632</v>
      </c>
    </row>
    <row r="12" spans="1:7" x14ac:dyDescent="0.3">
      <c r="A12" s="15"/>
      <c r="B12" s="8"/>
      <c r="E12" s="140"/>
      <c r="F12" s="140"/>
      <c r="G12" s="147">
        <f>SUM(C12:F12)</f>
        <v>0</v>
      </c>
    </row>
    <row r="13" spans="1:7" x14ac:dyDescent="0.3">
      <c r="A13" s="15"/>
      <c r="B13" s="8"/>
      <c r="C13" s="140"/>
      <c r="D13" s="140"/>
      <c r="E13" s="140"/>
      <c r="F13" s="140"/>
      <c r="G13" s="147">
        <f>SUM(C13:F13)</f>
        <v>0</v>
      </c>
    </row>
    <row r="14" spans="1:7" x14ac:dyDescent="0.3">
      <c r="A14" s="15"/>
      <c r="B14" s="8"/>
      <c r="C14" s="140"/>
      <c r="D14" s="140"/>
      <c r="E14" s="140"/>
      <c r="F14" s="140"/>
      <c r="G14" s="147">
        <f>SUM(C14:F14)</f>
        <v>0</v>
      </c>
    </row>
    <row r="15" spans="1:7" x14ac:dyDescent="0.3">
      <c r="A15" s="15"/>
      <c r="B15" s="8"/>
      <c r="C15" s="140"/>
      <c r="D15" s="140"/>
      <c r="E15" s="140"/>
      <c r="F15" s="140"/>
      <c r="G15" s="147">
        <f>SUM(C15:F15)</f>
        <v>0</v>
      </c>
    </row>
    <row r="16" spans="1:7" x14ac:dyDescent="0.3">
      <c r="A16" s="15" t="s">
        <v>74</v>
      </c>
      <c r="B16" s="8" t="s">
        <v>657</v>
      </c>
      <c r="C16" s="235"/>
      <c r="D16" s="235"/>
      <c r="E16" s="140">
        <v>0</v>
      </c>
      <c r="F16" s="140">
        <v>0</v>
      </c>
      <c r="G16" s="147">
        <f>SUM(C16:F16)</f>
        <v>0</v>
      </c>
    </row>
    <row r="17" spans="1:8" x14ac:dyDescent="0.3">
      <c r="A17" s="15"/>
      <c r="B17" s="27"/>
      <c r="C17" s="27"/>
      <c r="D17" s="27"/>
      <c r="E17" s="27"/>
      <c r="F17" s="27"/>
      <c r="G17" s="27"/>
    </row>
    <row r="18" spans="1:8" x14ac:dyDescent="0.3">
      <c r="A18" s="15"/>
      <c r="B18" s="27"/>
      <c r="C18" s="27"/>
      <c r="D18" s="27"/>
      <c r="E18" s="27"/>
      <c r="F18" s="27"/>
      <c r="G18" s="27"/>
    </row>
    <row r="19" spans="1:8" x14ac:dyDescent="0.3">
      <c r="A19" s="15"/>
      <c r="B19" s="27"/>
      <c r="C19" s="27"/>
      <c r="D19" s="27"/>
      <c r="E19" s="27"/>
      <c r="F19" s="27"/>
      <c r="G19" s="27"/>
      <c r="H19" s="288"/>
    </row>
    <row r="20" spans="1:8" x14ac:dyDescent="0.3">
      <c r="G20" s="288" t="s">
        <v>676</v>
      </c>
    </row>
  </sheetData>
  <mergeCells count="2">
    <mergeCell ref="A1:G1"/>
    <mergeCell ref="A2:G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Header>&amp;C9. melléklet az /2020. (.......)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="60" zoomScaleNormal="100" workbookViewId="0">
      <selection activeCell="E5" sqref="E5"/>
    </sheetView>
  </sheetViews>
  <sheetFormatPr defaultRowHeight="14.4" x14ac:dyDescent="0.3"/>
  <cols>
    <col min="1" max="1" width="64.21875" customWidth="1"/>
    <col min="3" max="3" width="18.21875" customWidth="1"/>
    <col min="4" max="4" width="22.21875" customWidth="1"/>
    <col min="5" max="5" width="21.77734375" customWidth="1"/>
    <col min="6" max="7" width="19.5546875" customWidth="1"/>
    <col min="8" max="8" width="16.44140625" customWidth="1"/>
    <col min="9" max="9" width="16.21875" customWidth="1"/>
    <col min="10" max="10" width="30.21875" customWidth="1"/>
  </cols>
  <sheetData>
    <row r="1" spans="1:10" ht="30" customHeight="1" x14ac:dyDescent="0.35">
      <c r="A1" s="369" t="s">
        <v>656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ht="46.5" customHeight="1" x14ac:dyDescent="0.35">
      <c r="A2" s="370" t="s">
        <v>643</v>
      </c>
      <c r="B2" s="371"/>
      <c r="C2" s="371"/>
      <c r="D2" s="371"/>
      <c r="E2" s="371"/>
      <c r="F2" s="371"/>
      <c r="G2" s="371"/>
      <c r="H2" s="371"/>
      <c r="I2" s="371"/>
      <c r="J2" s="371"/>
    </row>
    <row r="3" spans="1:10" ht="16.5" customHeight="1" x14ac:dyDescent="0.35">
      <c r="A3" s="66"/>
      <c r="B3" s="67"/>
      <c r="C3" s="67"/>
      <c r="D3" s="67"/>
      <c r="E3" s="67"/>
      <c r="F3" s="67"/>
      <c r="G3" s="67"/>
      <c r="H3" s="67"/>
      <c r="I3" s="67" t="s">
        <v>661</v>
      </c>
      <c r="J3" s="67"/>
    </row>
    <row r="4" spans="1:10" x14ac:dyDescent="0.3">
      <c r="A4" s="87" t="s">
        <v>96</v>
      </c>
    </row>
    <row r="5" spans="1:10" ht="61.5" customHeight="1" x14ac:dyDescent="0.3">
      <c r="A5" s="2" t="s">
        <v>144</v>
      </c>
      <c r="B5" s="3" t="s">
        <v>145</v>
      </c>
      <c r="C5" s="55" t="s">
        <v>77</v>
      </c>
      <c r="D5" s="244" t="s">
        <v>654</v>
      </c>
      <c r="E5" s="55" t="s">
        <v>80</v>
      </c>
      <c r="F5" s="55" t="s">
        <v>81</v>
      </c>
      <c r="G5" s="55" t="s">
        <v>94</v>
      </c>
      <c r="H5" s="55" t="s">
        <v>78</v>
      </c>
      <c r="I5" s="55" t="s">
        <v>79</v>
      </c>
      <c r="J5" s="55" t="s">
        <v>82</v>
      </c>
    </row>
    <row r="6" spans="1:10" ht="24.6" x14ac:dyDescent="0.3">
      <c r="A6" s="39"/>
      <c r="B6" s="39"/>
      <c r="C6" s="39"/>
      <c r="D6" s="39"/>
      <c r="E6" s="39"/>
      <c r="F6" s="61" t="s">
        <v>95</v>
      </c>
      <c r="G6" s="60"/>
      <c r="H6" s="39"/>
      <c r="I6" s="39"/>
      <c r="J6" s="39"/>
    </row>
    <row r="7" spans="1:10" x14ac:dyDescent="0.3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3">
      <c r="A8" s="39"/>
      <c r="B8" s="39"/>
      <c r="C8" s="144"/>
      <c r="D8" s="144"/>
      <c r="E8" s="39"/>
      <c r="F8" s="39"/>
      <c r="G8" s="39"/>
      <c r="H8" s="39"/>
      <c r="I8" s="39"/>
      <c r="J8" s="39"/>
    </row>
    <row r="9" spans="1:10" x14ac:dyDescent="0.3">
      <c r="A9" s="39"/>
      <c r="B9" s="39"/>
      <c r="C9" s="144"/>
      <c r="D9" s="144"/>
      <c r="E9" s="39"/>
      <c r="F9" s="39"/>
      <c r="G9" s="39"/>
      <c r="H9" s="39"/>
      <c r="I9" s="39"/>
      <c r="J9" s="39"/>
    </row>
    <row r="10" spans="1:10" x14ac:dyDescent="0.3">
      <c r="A10" s="13" t="s">
        <v>247</v>
      </c>
      <c r="B10" s="6" t="s">
        <v>248</v>
      </c>
      <c r="C10" s="144"/>
      <c r="D10" s="144"/>
      <c r="E10" s="39"/>
      <c r="F10" s="39"/>
      <c r="G10" s="39"/>
      <c r="H10" s="39"/>
      <c r="I10" s="39"/>
      <c r="J10" s="39"/>
    </row>
    <row r="11" spans="1:10" x14ac:dyDescent="0.3">
      <c r="A11" s="13"/>
      <c r="B11" s="6"/>
      <c r="C11" s="144"/>
      <c r="D11" s="144"/>
      <c r="E11" s="39"/>
      <c r="F11" s="39"/>
      <c r="G11" s="39"/>
      <c r="H11" s="39"/>
      <c r="I11" s="39"/>
      <c r="J11" s="39"/>
    </row>
    <row r="12" spans="1:10" x14ac:dyDescent="0.3">
      <c r="A12" s="13"/>
      <c r="B12" s="6"/>
      <c r="C12" s="144"/>
      <c r="D12" s="144"/>
      <c r="E12" s="39"/>
      <c r="F12" s="39"/>
      <c r="G12" s="39"/>
      <c r="H12" s="39"/>
      <c r="I12" s="39"/>
      <c r="J12" s="39"/>
    </row>
    <row r="13" spans="1:10" x14ac:dyDescent="0.3">
      <c r="A13" s="13"/>
      <c r="B13" s="6"/>
      <c r="C13" s="144"/>
      <c r="D13" s="144"/>
      <c r="E13" s="39"/>
      <c r="F13" s="39"/>
      <c r="G13" s="39"/>
      <c r="H13" s="39"/>
      <c r="I13" s="39"/>
      <c r="J13" s="39"/>
    </row>
    <row r="14" spans="1:10" x14ac:dyDescent="0.3">
      <c r="A14" s="13"/>
      <c r="B14" s="6"/>
      <c r="C14" s="144"/>
      <c r="D14" s="144"/>
      <c r="E14" s="39"/>
      <c r="F14" s="39"/>
      <c r="G14" s="39"/>
      <c r="H14" s="39"/>
      <c r="I14" s="39"/>
      <c r="J14" s="39"/>
    </row>
    <row r="15" spans="1:10" x14ac:dyDescent="0.3">
      <c r="A15" s="13" t="s">
        <v>486</v>
      </c>
      <c r="B15" s="6" t="s">
        <v>249</v>
      </c>
      <c r="C15" s="144"/>
      <c r="D15" s="144"/>
      <c r="E15" s="39"/>
      <c r="F15" s="39"/>
      <c r="G15" s="39"/>
      <c r="H15" s="39"/>
      <c r="I15" s="39"/>
      <c r="J15" s="39"/>
    </row>
    <row r="16" spans="1:10" x14ac:dyDescent="0.3">
      <c r="A16" s="13"/>
      <c r="B16" s="6"/>
      <c r="C16" s="144"/>
      <c r="D16" s="144"/>
      <c r="E16" s="39"/>
      <c r="F16" s="39"/>
      <c r="G16" s="39"/>
      <c r="H16" s="39"/>
      <c r="I16" s="39"/>
      <c r="J16" s="39"/>
    </row>
    <row r="17" spans="1:10" x14ac:dyDescent="0.3">
      <c r="A17" s="13"/>
      <c r="B17" s="6"/>
      <c r="C17" s="144"/>
      <c r="D17" s="144"/>
      <c r="E17" s="39"/>
      <c r="F17" s="39"/>
      <c r="G17" s="39"/>
      <c r="H17" s="39"/>
      <c r="I17" s="39"/>
      <c r="J17" s="39"/>
    </row>
    <row r="18" spans="1:10" x14ac:dyDescent="0.3">
      <c r="A18" s="13"/>
      <c r="B18" s="6"/>
      <c r="C18" s="144"/>
      <c r="D18" s="144"/>
      <c r="E18" s="39"/>
      <c r="F18" s="39"/>
      <c r="G18" s="39"/>
      <c r="H18" s="39"/>
      <c r="I18" s="39"/>
      <c r="J18" s="39"/>
    </row>
    <row r="19" spans="1:10" x14ac:dyDescent="0.3">
      <c r="A19" s="13"/>
      <c r="B19" s="6"/>
      <c r="C19" s="144"/>
      <c r="D19" s="144"/>
      <c r="E19" s="39"/>
      <c r="F19" s="39"/>
      <c r="G19" s="39"/>
      <c r="H19" s="39"/>
      <c r="I19" s="39"/>
      <c r="J19" s="39"/>
    </row>
    <row r="20" spans="1:10" x14ac:dyDescent="0.3">
      <c r="A20" s="5" t="s">
        <v>250</v>
      </c>
      <c r="B20" s="6" t="s">
        <v>251</v>
      </c>
      <c r="C20" s="144">
        <v>0</v>
      </c>
      <c r="D20" s="144">
        <v>0</v>
      </c>
      <c r="E20" s="39"/>
      <c r="F20" s="39"/>
      <c r="G20" s="39"/>
      <c r="H20" s="39"/>
      <c r="I20" s="39"/>
      <c r="J20" s="39"/>
    </row>
    <row r="21" spans="1:10" x14ac:dyDescent="0.3">
      <c r="A21" s="5"/>
      <c r="B21" s="6"/>
      <c r="C21" s="144"/>
      <c r="D21" s="144"/>
      <c r="E21" s="39"/>
      <c r="F21" s="39"/>
      <c r="G21" s="39"/>
      <c r="H21" s="39"/>
      <c r="I21" s="39"/>
      <c r="J21" s="39"/>
    </row>
    <row r="22" spans="1:10" x14ac:dyDescent="0.3">
      <c r="A22" s="5"/>
      <c r="B22" s="6"/>
      <c r="C22" s="144"/>
      <c r="D22" s="144"/>
      <c r="E22" s="39"/>
      <c r="F22" s="39"/>
      <c r="G22" s="39"/>
      <c r="H22" s="39"/>
      <c r="I22" s="39"/>
      <c r="J22" s="39"/>
    </row>
    <row r="23" spans="1:10" x14ac:dyDescent="0.3">
      <c r="A23" s="13" t="s">
        <v>252</v>
      </c>
      <c r="B23" s="6" t="s">
        <v>253</v>
      </c>
      <c r="C23" s="144"/>
      <c r="D23" s="144"/>
      <c r="E23" s="39"/>
      <c r="F23" s="39"/>
      <c r="G23" s="39"/>
      <c r="H23" s="39"/>
      <c r="I23" s="39"/>
      <c r="J23" s="39"/>
    </row>
    <row r="24" spans="1:10" x14ac:dyDescent="0.3">
      <c r="A24" s="13"/>
      <c r="B24" s="6"/>
      <c r="C24" s="144"/>
      <c r="D24" s="144"/>
      <c r="E24" s="39"/>
      <c r="F24" s="39"/>
      <c r="G24" s="39"/>
      <c r="H24" s="39"/>
      <c r="I24" s="39"/>
      <c r="J24" s="39"/>
    </row>
    <row r="25" spans="1:10" x14ac:dyDescent="0.3">
      <c r="A25" s="13"/>
      <c r="B25" s="6"/>
      <c r="C25" s="144"/>
      <c r="D25" s="144"/>
      <c r="E25" s="39"/>
      <c r="F25" s="39"/>
      <c r="G25" s="39"/>
      <c r="H25" s="39"/>
      <c r="I25" s="39"/>
      <c r="J25" s="39"/>
    </row>
    <row r="26" spans="1:10" x14ac:dyDescent="0.3">
      <c r="A26" s="13" t="s">
        <v>254</v>
      </c>
      <c r="B26" s="6" t="s">
        <v>255</v>
      </c>
      <c r="C26" s="144">
        <v>0</v>
      </c>
      <c r="D26" s="144">
        <v>0</v>
      </c>
      <c r="E26" s="39"/>
      <c r="F26" s="39"/>
      <c r="G26" s="39"/>
      <c r="H26" s="39"/>
      <c r="I26" s="39"/>
      <c r="J26" s="39"/>
    </row>
    <row r="27" spans="1:10" x14ac:dyDescent="0.3">
      <c r="A27" s="13"/>
      <c r="B27" s="6"/>
      <c r="C27" s="144"/>
      <c r="D27" s="144"/>
      <c r="E27" s="39"/>
      <c r="F27" s="39"/>
      <c r="G27" s="39"/>
      <c r="H27" s="39"/>
      <c r="I27" s="39"/>
      <c r="J27" s="39"/>
    </row>
    <row r="28" spans="1:10" x14ac:dyDescent="0.3">
      <c r="A28" s="13"/>
      <c r="B28" s="6"/>
      <c r="C28" s="144">
        <v>0</v>
      </c>
      <c r="D28" s="144">
        <v>0</v>
      </c>
      <c r="E28" s="39"/>
      <c r="F28" s="39"/>
      <c r="G28" s="39"/>
      <c r="H28" s="39"/>
      <c r="I28" s="39"/>
      <c r="J28" s="39"/>
    </row>
    <row r="29" spans="1:10" x14ac:dyDescent="0.3">
      <c r="A29" s="5" t="s">
        <v>256</v>
      </c>
      <c r="B29" s="6" t="s">
        <v>257</v>
      </c>
      <c r="C29" s="144"/>
      <c r="D29" s="144"/>
      <c r="E29" s="39"/>
      <c r="F29" s="39"/>
      <c r="G29" s="39"/>
      <c r="H29" s="39"/>
      <c r="I29" s="39"/>
      <c r="J29" s="39"/>
    </row>
    <row r="30" spans="1:10" x14ac:dyDescent="0.3">
      <c r="A30" s="5" t="s">
        <v>258</v>
      </c>
      <c r="B30" s="6" t="s">
        <v>259</v>
      </c>
      <c r="C30" s="144"/>
      <c r="D30" s="144"/>
      <c r="E30" s="39"/>
      <c r="F30" s="39"/>
      <c r="G30" s="39"/>
      <c r="H30" s="39"/>
      <c r="I30" s="39"/>
      <c r="J30" s="39"/>
    </row>
    <row r="31" spans="1:10" ht="15.6" x14ac:dyDescent="0.3">
      <c r="A31" s="18" t="s">
        <v>487</v>
      </c>
      <c r="B31" s="9" t="s">
        <v>260</v>
      </c>
      <c r="C31" s="146">
        <f>SUM(C10+C15+C20+C23+C26+C29+C30)</f>
        <v>0</v>
      </c>
      <c r="D31" s="146">
        <f>SUM(D10+D15+D20+D23+D26+D29+D30)</f>
        <v>0</v>
      </c>
      <c r="E31" s="39"/>
      <c r="F31" s="39"/>
      <c r="G31" s="39"/>
      <c r="H31" s="39"/>
      <c r="I31" s="39"/>
      <c r="J31" s="39"/>
    </row>
    <row r="32" spans="1:10" ht="15.6" x14ac:dyDescent="0.3">
      <c r="A32" s="21"/>
      <c r="B32" s="8"/>
      <c r="C32" s="144"/>
      <c r="D32" s="144"/>
      <c r="E32" s="39"/>
      <c r="F32" s="39"/>
      <c r="G32" s="39"/>
      <c r="H32" s="39"/>
      <c r="I32" s="39"/>
      <c r="J32" s="39"/>
    </row>
    <row r="33" spans="1:10" ht="15.6" x14ac:dyDescent="0.3">
      <c r="A33" s="21"/>
      <c r="B33" s="8"/>
      <c r="C33" s="144"/>
      <c r="D33" s="144"/>
      <c r="E33" s="39"/>
      <c r="F33" s="39"/>
      <c r="G33" s="39"/>
      <c r="H33" s="39"/>
      <c r="I33" s="39"/>
      <c r="J33" s="39"/>
    </row>
    <row r="34" spans="1:10" ht="15.6" x14ac:dyDescent="0.3">
      <c r="A34" s="21"/>
      <c r="B34" s="8"/>
      <c r="C34" s="144"/>
      <c r="D34" s="144"/>
      <c r="E34" s="39"/>
      <c r="F34" s="39"/>
      <c r="G34" s="39"/>
      <c r="H34" s="39"/>
      <c r="I34" s="39"/>
      <c r="J34" s="39"/>
    </row>
    <row r="35" spans="1:10" ht="15.6" x14ac:dyDescent="0.3">
      <c r="A35" s="21"/>
      <c r="B35" s="8"/>
      <c r="C35" s="144"/>
      <c r="D35" s="144"/>
      <c r="E35" s="39"/>
      <c r="F35" s="39"/>
      <c r="G35" s="39"/>
      <c r="H35" s="39"/>
      <c r="I35" s="39"/>
      <c r="J35" s="39"/>
    </row>
    <row r="36" spans="1:10" x14ac:dyDescent="0.3">
      <c r="A36" s="13" t="s">
        <v>261</v>
      </c>
      <c r="B36" s="6" t="s">
        <v>262</v>
      </c>
      <c r="C36" s="144"/>
      <c r="D36" s="144"/>
      <c r="E36" s="39"/>
      <c r="F36" s="39"/>
      <c r="G36" s="39"/>
      <c r="H36" s="39"/>
      <c r="I36" s="39"/>
      <c r="J36" s="39"/>
    </row>
    <row r="37" spans="1:10" x14ac:dyDescent="0.3">
      <c r="A37" s="13"/>
      <c r="B37" s="6"/>
      <c r="C37" s="144"/>
      <c r="D37" s="144"/>
      <c r="E37" s="39"/>
      <c r="F37" s="39"/>
      <c r="G37" s="39"/>
      <c r="H37" s="39"/>
      <c r="I37" s="39"/>
      <c r="J37" s="39"/>
    </row>
    <row r="38" spans="1:10" x14ac:dyDescent="0.3">
      <c r="A38" s="13"/>
      <c r="B38" s="6"/>
      <c r="C38" s="144"/>
      <c r="D38" s="144"/>
      <c r="E38" s="39"/>
      <c r="F38" s="39"/>
      <c r="G38" s="39"/>
      <c r="H38" s="39"/>
      <c r="I38" s="39"/>
      <c r="J38" s="39"/>
    </row>
    <row r="39" spans="1:10" x14ac:dyDescent="0.3">
      <c r="A39" s="13"/>
      <c r="B39" s="6"/>
      <c r="C39" s="144"/>
      <c r="D39" s="144"/>
      <c r="E39" s="39"/>
      <c r="F39" s="39"/>
      <c r="G39" s="39"/>
      <c r="H39" s="39"/>
      <c r="I39" s="39"/>
      <c r="J39" s="39"/>
    </row>
    <row r="40" spans="1:10" x14ac:dyDescent="0.3">
      <c r="A40" s="13"/>
      <c r="B40" s="6"/>
      <c r="C40" s="144"/>
      <c r="D40" s="144"/>
      <c r="E40" s="39"/>
      <c r="F40" s="39"/>
      <c r="G40" s="39"/>
      <c r="H40" s="39"/>
      <c r="I40" s="39"/>
      <c r="J40" s="39"/>
    </row>
    <row r="41" spans="1:10" x14ac:dyDescent="0.3">
      <c r="A41" s="13" t="s">
        <v>263</v>
      </c>
      <c r="B41" s="6" t="s">
        <v>264</v>
      </c>
      <c r="C41" s="144"/>
      <c r="D41" s="144"/>
      <c r="E41" s="39"/>
      <c r="F41" s="39"/>
      <c r="G41" s="39"/>
      <c r="H41" s="39"/>
      <c r="I41" s="39"/>
      <c r="J41" s="39"/>
    </row>
    <row r="42" spans="1:10" x14ac:dyDescent="0.3">
      <c r="A42" s="13"/>
      <c r="B42" s="6"/>
      <c r="C42" s="144"/>
      <c r="D42" s="144"/>
      <c r="E42" s="39"/>
      <c r="F42" s="39"/>
      <c r="G42" s="39"/>
      <c r="H42" s="39"/>
      <c r="I42" s="39"/>
      <c r="J42" s="39"/>
    </row>
    <row r="43" spans="1:10" x14ac:dyDescent="0.3">
      <c r="A43" s="13"/>
      <c r="B43" s="6"/>
      <c r="C43" s="144"/>
      <c r="D43" s="144"/>
      <c r="E43" s="39"/>
      <c r="F43" s="39"/>
      <c r="G43" s="39"/>
      <c r="H43" s="39"/>
      <c r="I43" s="39"/>
      <c r="J43" s="39"/>
    </row>
    <row r="44" spans="1:10" x14ac:dyDescent="0.3">
      <c r="A44" s="13"/>
      <c r="B44" s="6"/>
      <c r="C44" s="144"/>
      <c r="D44" s="144"/>
      <c r="E44" s="39"/>
      <c r="F44" s="39"/>
      <c r="G44" s="39"/>
      <c r="H44" s="39"/>
      <c r="I44" s="39"/>
      <c r="J44" s="39"/>
    </row>
    <row r="45" spans="1:10" x14ac:dyDescent="0.3">
      <c r="A45" s="13"/>
      <c r="B45" s="6"/>
      <c r="C45" s="144"/>
      <c r="D45" s="144"/>
      <c r="E45" s="39"/>
      <c r="F45" s="39"/>
      <c r="G45" s="39"/>
      <c r="H45" s="39"/>
      <c r="I45" s="39"/>
      <c r="J45" s="39"/>
    </row>
    <row r="46" spans="1:10" x14ac:dyDescent="0.3">
      <c r="A46" s="13" t="s">
        <v>265</v>
      </c>
      <c r="B46" s="6" t="s">
        <v>266</v>
      </c>
      <c r="C46" s="144"/>
      <c r="D46" s="144"/>
      <c r="E46" s="39"/>
      <c r="F46" s="39"/>
      <c r="G46" s="39"/>
      <c r="H46" s="39"/>
      <c r="I46" s="39"/>
      <c r="J46" s="39"/>
    </row>
    <row r="47" spans="1:10" x14ac:dyDescent="0.3">
      <c r="A47" s="13" t="s">
        <v>267</v>
      </c>
      <c r="B47" s="6" t="s">
        <v>268</v>
      </c>
      <c r="C47" s="144"/>
      <c r="D47" s="144"/>
      <c r="E47" s="39"/>
      <c r="F47" s="39"/>
      <c r="G47" s="39"/>
      <c r="H47" s="39"/>
      <c r="I47" s="39"/>
      <c r="J47" s="39"/>
    </row>
    <row r="48" spans="1:10" ht="15.6" x14ac:dyDescent="0.3">
      <c r="A48" s="18" t="s">
        <v>488</v>
      </c>
      <c r="B48" s="9" t="s">
        <v>269</v>
      </c>
      <c r="C48" s="146">
        <f>SUM(C36+C41+C46+C47)</f>
        <v>0</v>
      </c>
      <c r="D48" s="146">
        <f>SUM(D36+D41+D46+D47)</f>
        <v>0</v>
      </c>
      <c r="E48" s="39"/>
      <c r="F48" s="39"/>
      <c r="G48" s="39"/>
      <c r="H48" s="39"/>
      <c r="I48" s="39"/>
      <c r="J48" s="39"/>
    </row>
    <row r="49" spans="1:10" ht="15.6" x14ac:dyDescent="0.3">
      <c r="A49" s="215"/>
      <c r="B49" s="216"/>
      <c r="C49" s="217"/>
      <c r="D49" s="217"/>
      <c r="E49" s="218"/>
      <c r="F49" s="218"/>
      <c r="G49" s="218"/>
      <c r="H49" s="218"/>
      <c r="I49" s="218"/>
      <c r="J49" s="218"/>
    </row>
  </sheetData>
  <mergeCells count="2">
    <mergeCell ref="A2:J2"/>
    <mergeCell ref="A1:J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Header>&amp;C11. melléklet az 1/2020. (II 13.)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="80" zoomScaleNormal="80" workbookViewId="0">
      <selection activeCell="A5" sqref="A5:F37"/>
    </sheetView>
  </sheetViews>
  <sheetFormatPr defaultRowHeight="14.4" x14ac:dyDescent="0.3"/>
  <cols>
    <col min="1" max="1" width="64.21875" customWidth="1"/>
    <col min="2" max="2" width="15.44140625" customWidth="1"/>
    <col min="3" max="3" width="14.77734375" customWidth="1"/>
    <col min="4" max="4" width="13.21875" customWidth="1"/>
    <col min="5" max="5" width="25.21875" customWidth="1"/>
    <col min="6" max="6" width="14.21875" customWidth="1"/>
    <col min="7" max="7" width="15.21875" customWidth="1"/>
    <col min="8" max="8" width="17" customWidth="1"/>
    <col min="9" max="9" width="16.21875" customWidth="1"/>
  </cols>
  <sheetData>
    <row r="1" spans="1:8" ht="25.5" customHeight="1" x14ac:dyDescent="0.35">
      <c r="A1" s="369" t="s">
        <v>692</v>
      </c>
      <c r="B1" s="373"/>
      <c r="C1" s="373"/>
      <c r="D1" s="373"/>
      <c r="E1" s="373"/>
      <c r="F1" s="373"/>
      <c r="G1" s="373"/>
      <c r="H1" s="373"/>
    </row>
    <row r="2" spans="1:8" ht="31.5" customHeight="1" x14ac:dyDescent="0.35">
      <c r="A2" s="367" t="s">
        <v>698</v>
      </c>
      <c r="B2" s="367"/>
      <c r="C2" s="367"/>
      <c r="D2" s="367"/>
      <c r="E2" s="367"/>
      <c r="F2" s="367"/>
      <c r="G2" s="367"/>
      <c r="H2" s="66"/>
    </row>
    <row r="3" spans="1:8" ht="82.5" customHeight="1" x14ac:dyDescent="0.35">
      <c r="A3" s="368" t="s">
        <v>719</v>
      </c>
      <c r="B3" s="370"/>
      <c r="C3" s="370"/>
      <c r="D3" s="370"/>
      <c r="E3" s="370"/>
      <c r="F3" s="370"/>
      <c r="G3" s="370"/>
      <c r="H3" s="370"/>
    </row>
    <row r="4" spans="1:8" ht="20.25" customHeight="1" x14ac:dyDescent="0.3">
      <c r="A4" s="64"/>
      <c r="B4" s="65"/>
      <c r="C4" s="65"/>
      <c r="D4" s="65"/>
      <c r="E4" s="65"/>
      <c r="F4" s="65"/>
      <c r="G4" s="65"/>
      <c r="H4" s="65"/>
    </row>
    <row r="5" spans="1:8" x14ac:dyDescent="0.3">
      <c r="A5" s="87" t="s">
        <v>96</v>
      </c>
    </row>
    <row r="6" spans="1:8" ht="86.25" customHeight="1" x14ac:dyDescent="0.3">
      <c r="A6" s="2" t="s">
        <v>144</v>
      </c>
      <c r="B6" s="3" t="s">
        <v>145</v>
      </c>
      <c r="C6" s="55" t="s">
        <v>78</v>
      </c>
      <c r="D6" s="55" t="s">
        <v>79</v>
      </c>
      <c r="E6" s="55" t="s">
        <v>83</v>
      </c>
    </row>
    <row r="7" spans="1:8" x14ac:dyDescent="0.3">
      <c r="A7" s="19" t="s">
        <v>563</v>
      </c>
      <c r="B7" s="5" t="s">
        <v>408</v>
      </c>
      <c r="C7" s="39"/>
      <c r="D7" s="39"/>
      <c r="E7" s="60"/>
    </row>
    <row r="8" spans="1:8" x14ac:dyDescent="0.3">
      <c r="A8" s="47" t="s">
        <v>283</v>
      </c>
      <c r="B8" s="47" t="s">
        <v>408</v>
      </c>
      <c r="C8" s="39"/>
      <c r="D8" s="39"/>
      <c r="E8" s="39"/>
    </row>
    <row r="9" spans="1:8" ht="26.4" x14ac:dyDescent="0.3">
      <c r="A9" s="12" t="s">
        <v>409</v>
      </c>
      <c r="B9" s="5" t="s">
        <v>410</v>
      </c>
      <c r="C9" s="39"/>
      <c r="D9" s="39"/>
      <c r="E9" s="39"/>
    </row>
    <row r="10" spans="1:8" x14ac:dyDescent="0.3">
      <c r="A10" s="19" t="s">
        <v>612</v>
      </c>
      <c r="B10" s="5" t="s">
        <v>411</v>
      </c>
      <c r="C10" s="39"/>
      <c r="D10" s="39"/>
      <c r="E10" s="39"/>
    </row>
    <row r="11" spans="1:8" x14ac:dyDescent="0.3">
      <c r="A11" s="47" t="s">
        <v>283</v>
      </c>
      <c r="B11" s="47" t="s">
        <v>411</v>
      </c>
      <c r="C11" s="39"/>
      <c r="D11" s="39"/>
      <c r="E11" s="39"/>
    </row>
    <row r="12" spans="1:8" x14ac:dyDescent="0.3">
      <c r="A12" s="11" t="s">
        <v>583</v>
      </c>
      <c r="B12" s="7" t="s">
        <v>412</v>
      </c>
      <c r="C12" s="39"/>
      <c r="D12" s="39"/>
      <c r="E12" s="39"/>
    </row>
    <row r="13" spans="1:8" x14ac:dyDescent="0.3">
      <c r="A13" s="12" t="s">
        <v>613</v>
      </c>
      <c r="B13" s="5" t="s">
        <v>413</v>
      </c>
      <c r="C13" s="39"/>
      <c r="D13" s="39"/>
      <c r="E13" s="39"/>
    </row>
    <row r="14" spans="1:8" x14ac:dyDescent="0.3">
      <c r="A14" s="47" t="s">
        <v>289</v>
      </c>
      <c r="B14" s="47" t="s">
        <v>413</v>
      </c>
      <c r="C14" s="39"/>
      <c r="D14" s="39"/>
      <c r="E14" s="39"/>
    </row>
    <row r="15" spans="1:8" x14ac:dyDescent="0.3">
      <c r="A15" s="19" t="s">
        <v>414</v>
      </c>
      <c r="B15" s="5" t="s">
        <v>415</v>
      </c>
      <c r="C15" s="39"/>
      <c r="D15" s="39"/>
      <c r="E15" s="39"/>
    </row>
    <row r="16" spans="1:8" x14ac:dyDescent="0.3">
      <c r="A16" s="13" t="s">
        <v>614</v>
      </c>
      <c r="B16" s="5" t="s">
        <v>416</v>
      </c>
      <c r="C16" s="27"/>
      <c r="D16" s="27"/>
      <c r="E16" s="27"/>
    </row>
    <row r="17" spans="1:6" x14ac:dyDescent="0.3">
      <c r="A17" s="47" t="s">
        <v>290</v>
      </c>
      <c r="B17" s="47" t="s">
        <v>416</v>
      </c>
      <c r="C17" s="27"/>
      <c r="D17" s="27"/>
      <c r="E17" s="27"/>
    </row>
    <row r="18" spans="1:6" x14ac:dyDescent="0.3">
      <c r="A18" s="19" t="s">
        <v>417</v>
      </c>
      <c r="B18" s="5" t="s">
        <v>418</v>
      </c>
      <c r="C18" s="27"/>
      <c r="D18" s="27"/>
      <c r="E18" s="27"/>
    </row>
    <row r="19" spans="1:6" x14ac:dyDescent="0.3">
      <c r="A19" s="20" t="s">
        <v>584</v>
      </c>
      <c r="B19" s="7" t="s">
        <v>419</v>
      </c>
      <c r="C19" s="27"/>
      <c r="D19" s="27"/>
      <c r="E19" s="27"/>
    </row>
    <row r="20" spans="1:6" x14ac:dyDescent="0.3">
      <c r="A20" s="12" t="s">
        <v>433</v>
      </c>
      <c r="B20" s="5" t="s">
        <v>434</v>
      </c>
      <c r="C20" s="27"/>
      <c r="D20" s="27"/>
      <c r="E20" s="27"/>
    </row>
    <row r="21" spans="1:6" x14ac:dyDescent="0.3">
      <c r="A21" s="13" t="s">
        <v>435</v>
      </c>
      <c r="B21" s="5" t="s">
        <v>436</v>
      </c>
      <c r="C21" s="27"/>
      <c r="D21" s="27"/>
      <c r="E21" s="27"/>
    </row>
    <row r="22" spans="1:6" x14ac:dyDescent="0.3">
      <c r="A22" s="19" t="s">
        <v>437</v>
      </c>
      <c r="B22" s="5" t="s">
        <v>438</v>
      </c>
      <c r="C22" s="27"/>
      <c r="D22" s="27"/>
      <c r="E22" s="27"/>
    </row>
    <row r="23" spans="1:6" x14ac:dyDescent="0.3">
      <c r="A23" s="19" t="s">
        <v>568</v>
      </c>
      <c r="B23" s="5" t="s">
        <v>439</v>
      </c>
      <c r="C23" s="27"/>
      <c r="D23" s="27"/>
      <c r="E23" s="27"/>
    </row>
    <row r="24" spans="1:6" x14ac:dyDescent="0.3">
      <c r="A24" s="47" t="s">
        <v>315</v>
      </c>
      <c r="B24" s="47" t="s">
        <v>439</v>
      </c>
      <c r="C24" s="27"/>
      <c r="D24" s="27"/>
      <c r="E24" s="27"/>
    </row>
    <row r="25" spans="1:6" x14ac:dyDescent="0.3">
      <c r="A25" s="47" t="s">
        <v>316</v>
      </c>
      <c r="B25" s="47" t="s">
        <v>439</v>
      </c>
      <c r="C25" s="27"/>
      <c r="D25" s="27"/>
      <c r="E25" s="27"/>
    </row>
    <row r="26" spans="1:6" x14ac:dyDescent="0.3">
      <c r="A26" s="48" t="s">
        <v>317</v>
      </c>
      <c r="B26" s="48" t="s">
        <v>439</v>
      </c>
      <c r="C26" s="27"/>
      <c r="D26" s="27"/>
      <c r="E26" s="27"/>
    </row>
    <row r="27" spans="1:6" x14ac:dyDescent="0.3">
      <c r="A27" s="49" t="s">
        <v>587</v>
      </c>
      <c r="B27" s="38" t="s">
        <v>440</v>
      </c>
      <c r="C27" s="27"/>
      <c r="D27" s="27"/>
      <c r="E27" s="27"/>
    </row>
    <row r="28" spans="1:6" x14ac:dyDescent="0.3">
      <c r="A28" s="81"/>
      <c r="B28" s="82"/>
    </row>
    <row r="29" spans="1:6" ht="24.75" customHeight="1" x14ac:dyDescent="0.3">
      <c r="A29" s="2" t="s">
        <v>144</v>
      </c>
      <c r="B29" s="3" t="s">
        <v>145</v>
      </c>
      <c r="C29" s="88" t="s">
        <v>686</v>
      </c>
      <c r="D29" s="88" t="s">
        <v>655</v>
      </c>
      <c r="E29" s="27" t="s">
        <v>659</v>
      </c>
      <c r="F29" s="88" t="s">
        <v>687</v>
      </c>
    </row>
    <row r="30" spans="1:6" ht="27.6" x14ac:dyDescent="0.3">
      <c r="A30" s="85" t="s">
        <v>124</v>
      </c>
      <c r="B30" s="38" t="s">
        <v>627</v>
      </c>
      <c r="C30" s="27"/>
      <c r="D30" s="27"/>
      <c r="E30" s="27"/>
      <c r="F30" s="27"/>
    </row>
    <row r="31" spans="1:6" ht="15.6" x14ac:dyDescent="0.3">
      <c r="A31" s="83" t="s">
        <v>118</v>
      </c>
      <c r="B31" s="38"/>
      <c r="C31" s="140">
        <v>13333333</v>
      </c>
      <c r="D31" s="140">
        <v>13333333</v>
      </c>
      <c r="E31" s="140">
        <v>13333333</v>
      </c>
      <c r="F31" s="140">
        <v>13333333</v>
      </c>
    </row>
    <row r="32" spans="1:6" ht="31.2" x14ac:dyDescent="0.3">
      <c r="A32" s="83" t="s">
        <v>119</v>
      </c>
      <c r="B32" s="38" t="s">
        <v>341</v>
      </c>
      <c r="C32" s="140">
        <v>10659330</v>
      </c>
      <c r="D32" s="140">
        <v>10659330</v>
      </c>
      <c r="E32" s="140">
        <v>10659330</v>
      </c>
      <c r="F32" s="140">
        <v>10659330</v>
      </c>
    </row>
    <row r="33" spans="1:7" ht="15.6" x14ac:dyDescent="0.3">
      <c r="A33" s="83" t="s">
        <v>120</v>
      </c>
      <c r="B33" s="38"/>
      <c r="C33" s="140"/>
      <c r="D33" s="140"/>
      <c r="E33" s="140"/>
      <c r="F33" s="140"/>
    </row>
    <row r="34" spans="1:7" ht="31.2" x14ac:dyDescent="0.3">
      <c r="A34" s="83" t="s">
        <v>121</v>
      </c>
      <c r="B34" s="38" t="s">
        <v>390</v>
      </c>
      <c r="C34" s="140">
        <v>31200000</v>
      </c>
      <c r="D34" s="140"/>
      <c r="E34" s="140"/>
      <c r="F34" s="140"/>
    </row>
    <row r="35" spans="1:7" ht="15.6" x14ac:dyDescent="0.3">
      <c r="A35" s="83" t="s">
        <v>122</v>
      </c>
      <c r="B35" s="38" t="s">
        <v>372</v>
      </c>
      <c r="C35" s="140">
        <v>100000</v>
      </c>
      <c r="D35" s="140">
        <v>100000</v>
      </c>
      <c r="E35" s="140">
        <v>100000</v>
      </c>
      <c r="F35" s="140">
        <v>100000</v>
      </c>
    </row>
    <row r="36" spans="1:7" ht="15.6" x14ac:dyDescent="0.3">
      <c r="A36" s="83" t="s">
        <v>123</v>
      </c>
      <c r="B36" s="38"/>
      <c r="C36" s="140"/>
      <c r="D36" s="140"/>
      <c r="E36" s="140"/>
      <c r="F36" s="140"/>
    </row>
    <row r="37" spans="1:7" x14ac:dyDescent="0.3">
      <c r="A37" s="49" t="s">
        <v>111</v>
      </c>
      <c r="B37" s="38"/>
      <c r="C37" s="147">
        <f>SUM(C31:C36)</f>
        <v>55292663</v>
      </c>
      <c r="D37" s="147">
        <f>SUM(D31:D36)</f>
        <v>24092663</v>
      </c>
      <c r="E37" s="147">
        <f>SUM(E31:E36)</f>
        <v>24092663</v>
      </c>
      <c r="F37" s="147">
        <f>SUM(F31:F36)</f>
        <v>24092663</v>
      </c>
      <c r="G37" s="288"/>
    </row>
    <row r="38" spans="1:7" x14ac:dyDescent="0.3">
      <c r="A38" s="81"/>
      <c r="B38" s="82"/>
      <c r="F38" s="288" t="s">
        <v>676</v>
      </c>
    </row>
    <row r="39" spans="1:7" x14ac:dyDescent="0.3">
      <c r="A39" s="81"/>
      <c r="B39" s="82"/>
    </row>
    <row r="40" spans="1:7" x14ac:dyDescent="0.3">
      <c r="A40" s="81"/>
      <c r="B40" s="82"/>
    </row>
    <row r="41" spans="1:7" x14ac:dyDescent="0.3">
      <c r="A41" s="81"/>
      <c r="B41" s="82"/>
    </row>
    <row r="42" spans="1:7" x14ac:dyDescent="0.3">
      <c r="A42" s="81"/>
      <c r="B42" s="82"/>
    </row>
    <row r="43" spans="1:7" x14ac:dyDescent="0.3">
      <c r="A43" s="81"/>
      <c r="B43" s="82"/>
    </row>
    <row r="44" spans="1:7" x14ac:dyDescent="0.3">
      <c r="A44" s="81"/>
      <c r="B44" s="82"/>
    </row>
    <row r="45" spans="1:7" x14ac:dyDescent="0.3">
      <c r="A45" s="81"/>
      <c r="B45" s="82"/>
    </row>
    <row r="46" spans="1:7" x14ac:dyDescent="0.3">
      <c r="A46" s="81"/>
      <c r="B46" s="82"/>
    </row>
    <row r="48" spans="1:7" x14ac:dyDescent="0.3">
      <c r="A48" s="4"/>
      <c r="B48" s="4"/>
      <c r="C48" s="4"/>
      <c r="D48" s="4"/>
      <c r="E48" s="4"/>
      <c r="F48" s="4"/>
      <c r="G48" s="4"/>
    </row>
    <row r="49" spans="1:8" x14ac:dyDescent="0.3">
      <c r="A49" s="62"/>
      <c r="B49" s="4"/>
      <c r="C49" s="4"/>
      <c r="D49" s="4"/>
      <c r="E49" s="4"/>
      <c r="F49" s="4"/>
      <c r="G49" s="4"/>
    </row>
    <row r="50" spans="1:8" ht="15.6" x14ac:dyDescent="0.3">
      <c r="A50" s="63"/>
      <c r="B50" s="4"/>
      <c r="C50" s="4"/>
      <c r="D50" s="4"/>
      <c r="E50" s="4"/>
      <c r="F50" s="4"/>
      <c r="G50" s="4"/>
    </row>
    <row r="51" spans="1:8" ht="15.6" x14ac:dyDescent="0.3">
      <c r="A51" s="63"/>
      <c r="B51" s="4"/>
      <c r="C51" s="4"/>
      <c r="D51" s="4"/>
      <c r="E51" s="4"/>
      <c r="F51" s="4"/>
      <c r="G51" s="4"/>
    </row>
    <row r="52" spans="1:8" ht="15.6" x14ac:dyDescent="0.3">
      <c r="A52" s="63"/>
      <c r="B52" s="4"/>
      <c r="C52" s="4"/>
      <c r="D52" s="4"/>
      <c r="E52" s="4"/>
      <c r="F52" s="4"/>
      <c r="G52" s="4"/>
    </row>
    <row r="53" spans="1:8" ht="15.6" x14ac:dyDescent="0.3">
      <c r="A53" s="63"/>
      <c r="B53" s="4"/>
      <c r="C53" s="4"/>
      <c r="D53" s="4"/>
      <c r="E53" s="4"/>
      <c r="F53" s="4"/>
      <c r="G53" s="4"/>
    </row>
    <row r="54" spans="1:8" ht="15.6" x14ac:dyDescent="0.3">
      <c r="A54" s="63"/>
      <c r="B54" s="4"/>
      <c r="C54" s="4"/>
      <c r="D54" s="4"/>
      <c r="E54" s="4"/>
      <c r="F54" s="4"/>
      <c r="G54" s="4"/>
    </row>
    <row r="55" spans="1:8" x14ac:dyDescent="0.3">
      <c r="A55" s="62"/>
      <c r="B55" s="4"/>
      <c r="C55" s="4"/>
      <c r="D55" s="4"/>
      <c r="E55" s="4"/>
      <c r="F55" s="4"/>
      <c r="G55" s="4"/>
    </row>
    <row r="56" spans="1:8" x14ac:dyDescent="0.3">
      <c r="A56" s="4"/>
      <c r="B56" s="4"/>
      <c r="C56" s="4"/>
      <c r="D56" s="4"/>
      <c r="E56" s="4"/>
      <c r="F56" s="4"/>
      <c r="G56" s="4"/>
    </row>
    <row r="57" spans="1:8" ht="45.75" customHeight="1" x14ac:dyDescent="0.3">
      <c r="A57" s="378"/>
      <c r="B57" s="379"/>
      <c r="C57" s="379"/>
      <c r="D57" s="379"/>
      <c r="E57" s="379"/>
      <c r="F57" s="379"/>
      <c r="G57" s="379"/>
      <c r="H57" s="379"/>
    </row>
    <row r="60" spans="1:8" ht="15.6" x14ac:dyDescent="0.3">
      <c r="A60" s="50"/>
    </row>
    <row r="61" spans="1:8" ht="15.6" x14ac:dyDescent="0.3">
      <c r="A61" s="63"/>
    </row>
    <row r="62" spans="1:8" ht="15.6" x14ac:dyDescent="0.3">
      <c r="A62" s="63"/>
    </row>
    <row r="63" spans="1:8" ht="15.6" x14ac:dyDescent="0.3">
      <c r="A63" s="63"/>
    </row>
    <row r="64" spans="1:8" x14ac:dyDescent="0.3">
      <c r="A64" s="62"/>
    </row>
    <row r="65" spans="1:1" ht="15.6" x14ac:dyDescent="0.3">
      <c r="A65" s="63"/>
    </row>
    <row r="67" spans="1:1" ht="15.6" x14ac:dyDescent="0.3">
      <c r="A67" s="79"/>
    </row>
    <row r="68" spans="1:1" ht="15.6" x14ac:dyDescent="0.3">
      <c r="A68" s="79"/>
    </row>
    <row r="69" spans="1:1" ht="15.6" x14ac:dyDescent="0.3">
      <c r="A69" s="80"/>
    </row>
    <row r="70" spans="1:1" ht="15.6" x14ac:dyDescent="0.3">
      <c r="A70" s="80"/>
    </row>
    <row r="71" spans="1:1" ht="15.6" x14ac:dyDescent="0.3">
      <c r="A71" s="80"/>
    </row>
    <row r="72" spans="1:1" ht="15.6" x14ac:dyDescent="0.3">
      <c r="A72" s="80"/>
    </row>
    <row r="73" spans="1:1" ht="15.6" x14ac:dyDescent="0.3">
      <c r="A73" s="80"/>
    </row>
    <row r="74" spans="1:1" ht="15.6" x14ac:dyDescent="0.3">
      <c r="A74" s="80"/>
    </row>
  </sheetData>
  <mergeCells count="4">
    <mergeCell ref="A3:H3"/>
    <mergeCell ref="A57:H57"/>
    <mergeCell ref="A1:H1"/>
    <mergeCell ref="A2:G2"/>
  </mergeCells>
  <phoneticPr fontId="38" type="noConversion"/>
  <hyperlinks>
    <hyperlink ref="A19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2"/>
  <headerFooter>
    <oddHeader>&amp;C10. melléklet az /2020. (.......)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zoomScale="60" zoomScaleNormal="100" workbookViewId="0">
      <selection activeCell="A7" sqref="A7"/>
    </sheetView>
  </sheetViews>
  <sheetFormatPr defaultRowHeight="14.4" x14ac:dyDescent="0.3"/>
  <cols>
    <col min="1" max="1" width="83.21875" customWidth="1"/>
    <col min="2" max="2" width="19.5546875" customWidth="1"/>
  </cols>
  <sheetData>
    <row r="1" spans="1:7" ht="27" customHeight="1" x14ac:dyDescent="0.35">
      <c r="A1" s="369" t="s">
        <v>656</v>
      </c>
      <c r="B1" s="373"/>
    </row>
    <row r="2" spans="1:7" ht="71.25" customHeight="1" x14ac:dyDescent="0.35">
      <c r="A2" s="370" t="s">
        <v>644</v>
      </c>
      <c r="B2" s="370"/>
      <c r="C2" s="70"/>
      <c r="D2" s="70"/>
      <c r="E2" s="70"/>
      <c r="F2" s="70"/>
      <c r="G2" s="70"/>
    </row>
    <row r="3" spans="1:7" ht="24" customHeight="1" x14ac:dyDescent="0.35">
      <c r="A3" s="66"/>
      <c r="B3" s="220" t="s">
        <v>660</v>
      </c>
      <c r="C3" s="70"/>
      <c r="D3" s="70"/>
      <c r="E3" s="70"/>
      <c r="F3" s="70"/>
      <c r="G3" s="70"/>
    </row>
    <row r="4" spans="1:7" ht="22.5" customHeight="1" x14ac:dyDescent="0.3">
      <c r="A4" s="87" t="s">
        <v>96</v>
      </c>
    </row>
    <row r="5" spans="1:7" ht="18" x14ac:dyDescent="0.35">
      <c r="A5" s="232"/>
      <c r="B5" s="40" t="s">
        <v>104</v>
      </c>
    </row>
    <row r="6" spans="1:7" x14ac:dyDescent="0.3">
      <c r="A6" s="39" t="s">
        <v>126</v>
      </c>
      <c r="B6" s="144">
        <v>0</v>
      </c>
    </row>
    <row r="7" spans="1:7" x14ac:dyDescent="0.3">
      <c r="A7" s="71" t="s">
        <v>127</v>
      </c>
      <c r="B7" s="144">
        <v>0</v>
      </c>
    </row>
    <row r="8" spans="1:7" x14ac:dyDescent="0.3">
      <c r="A8" s="39" t="s">
        <v>128</v>
      </c>
      <c r="B8" s="144">
        <v>0</v>
      </c>
    </row>
    <row r="9" spans="1:7" x14ac:dyDescent="0.3">
      <c r="A9" s="39" t="s">
        <v>129</v>
      </c>
      <c r="B9" s="144">
        <v>0</v>
      </c>
    </row>
    <row r="10" spans="1:7" x14ac:dyDescent="0.3">
      <c r="A10" s="39" t="s">
        <v>130</v>
      </c>
      <c r="B10" s="144">
        <v>0</v>
      </c>
    </row>
    <row r="11" spans="1:7" x14ac:dyDescent="0.3">
      <c r="A11" s="39" t="s">
        <v>131</v>
      </c>
      <c r="B11" s="144"/>
    </row>
    <row r="12" spans="1:7" x14ac:dyDescent="0.3">
      <c r="A12" s="39" t="s">
        <v>132</v>
      </c>
      <c r="B12" s="144">
        <v>0</v>
      </c>
    </row>
    <row r="13" spans="1:7" x14ac:dyDescent="0.3">
      <c r="A13" s="39" t="s">
        <v>133</v>
      </c>
      <c r="B13" s="144">
        <v>0</v>
      </c>
    </row>
    <row r="14" spans="1:7" x14ac:dyDescent="0.3">
      <c r="A14" s="69" t="s">
        <v>107</v>
      </c>
      <c r="B14" s="152">
        <f>SUM(B6:B13)</f>
        <v>0</v>
      </c>
    </row>
    <row r="15" spans="1:7" ht="27.6" x14ac:dyDescent="0.3">
      <c r="A15" s="72" t="s">
        <v>99</v>
      </c>
      <c r="B15" s="144">
        <v>0</v>
      </c>
    </row>
    <row r="16" spans="1:7" ht="27.6" x14ac:dyDescent="0.3">
      <c r="A16" s="72" t="s">
        <v>100</v>
      </c>
      <c r="B16" s="144"/>
    </row>
    <row r="17" spans="1:2" x14ac:dyDescent="0.3">
      <c r="A17" s="73" t="s">
        <v>101</v>
      </c>
      <c r="B17" s="144">
        <v>0</v>
      </c>
    </row>
    <row r="18" spans="1:2" x14ac:dyDescent="0.3">
      <c r="A18" s="73" t="s">
        <v>102</v>
      </c>
      <c r="B18" s="144">
        <v>0</v>
      </c>
    </row>
    <row r="19" spans="1:2" x14ac:dyDescent="0.3">
      <c r="A19" s="39" t="s">
        <v>105</v>
      </c>
      <c r="B19" s="144">
        <v>0</v>
      </c>
    </row>
    <row r="20" spans="1:2" x14ac:dyDescent="0.3">
      <c r="A20" s="182" t="s">
        <v>103</v>
      </c>
      <c r="B20" s="146">
        <f>SUM(B15:B19)</f>
        <v>0</v>
      </c>
    </row>
    <row r="21" spans="1:2" x14ac:dyDescent="0.3">
      <c r="A21" s="39" t="s">
        <v>106</v>
      </c>
      <c r="B21" s="144"/>
    </row>
    <row r="22" spans="1:2" ht="15.6" x14ac:dyDescent="0.3">
      <c r="A22" s="41" t="s">
        <v>615</v>
      </c>
      <c r="B22" s="153">
        <f>SUM(B20+B21)</f>
        <v>0</v>
      </c>
    </row>
    <row r="25" spans="1:2" ht="18" x14ac:dyDescent="0.35">
      <c r="A25" s="232"/>
      <c r="B25" s="40" t="s">
        <v>104</v>
      </c>
    </row>
    <row r="26" spans="1:2" x14ac:dyDescent="0.3">
      <c r="A26" s="39" t="s">
        <v>126</v>
      </c>
      <c r="B26" s="144">
        <v>0</v>
      </c>
    </row>
    <row r="27" spans="1:2" x14ac:dyDescent="0.3">
      <c r="A27" s="71" t="s">
        <v>127</v>
      </c>
      <c r="B27" s="144">
        <v>0</v>
      </c>
    </row>
    <row r="28" spans="1:2" x14ac:dyDescent="0.3">
      <c r="A28" s="39" t="s">
        <v>128</v>
      </c>
      <c r="B28" s="144"/>
    </row>
    <row r="29" spans="1:2" x14ac:dyDescent="0.3">
      <c r="A29" s="39" t="s">
        <v>129</v>
      </c>
      <c r="B29" s="144">
        <v>0</v>
      </c>
    </row>
    <row r="30" spans="1:2" x14ac:dyDescent="0.3">
      <c r="A30" s="39" t="s">
        <v>130</v>
      </c>
      <c r="B30" s="144">
        <v>0</v>
      </c>
    </row>
    <row r="31" spans="1:2" x14ac:dyDescent="0.3">
      <c r="A31" s="39" t="s">
        <v>131</v>
      </c>
      <c r="B31" s="144"/>
    </row>
    <row r="32" spans="1:2" x14ac:dyDescent="0.3">
      <c r="A32" s="39" t="s">
        <v>132</v>
      </c>
      <c r="B32" s="144">
        <v>0</v>
      </c>
    </row>
    <row r="33" spans="1:2" x14ac:dyDescent="0.3">
      <c r="A33" s="39" t="s">
        <v>133</v>
      </c>
      <c r="B33" s="144">
        <v>0</v>
      </c>
    </row>
    <row r="34" spans="1:2" x14ac:dyDescent="0.3">
      <c r="A34" s="69" t="s">
        <v>107</v>
      </c>
      <c r="B34" s="152">
        <f>SUM(B26:B33)</f>
        <v>0</v>
      </c>
    </row>
    <row r="35" spans="1:2" ht="27.6" x14ac:dyDescent="0.3">
      <c r="A35" s="72" t="s">
        <v>99</v>
      </c>
      <c r="B35" s="144">
        <v>0</v>
      </c>
    </row>
    <row r="36" spans="1:2" ht="27.6" x14ac:dyDescent="0.3">
      <c r="A36" s="72" t="s">
        <v>100</v>
      </c>
      <c r="B36" s="144">
        <v>0</v>
      </c>
    </row>
    <row r="37" spans="1:2" x14ac:dyDescent="0.3">
      <c r="A37" s="73" t="s">
        <v>101</v>
      </c>
      <c r="B37" s="144">
        <v>0</v>
      </c>
    </row>
    <row r="38" spans="1:2" x14ac:dyDescent="0.3">
      <c r="A38" s="73" t="s">
        <v>102</v>
      </c>
      <c r="B38" s="144">
        <v>0</v>
      </c>
    </row>
    <row r="39" spans="1:2" x14ac:dyDescent="0.3">
      <c r="A39" s="39" t="s">
        <v>105</v>
      </c>
      <c r="B39" s="144"/>
    </row>
    <row r="40" spans="1:2" x14ac:dyDescent="0.3">
      <c r="A40" s="43" t="s">
        <v>103</v>
      </c>
      <c r="B40" s="146">
        <f>SUM(B39)</f>
        <v>0</v>
      </c>
    </row>
    <row r="41" spans="1:2" x14ac:dyDescent="0.3">
      <c r="A41" s="39" t="s">
        <v>106</v>
      </c>
      <c r="B41" s="144"/>
    </row>
    <row r="42" spans="1:2" ht="15.6" x14ac:dyDescent="0.3">
      <c r="A42" s="41" t="s">
        <v>615</v>
      </c>
      <c r="B42" s="153">
        <f>SUM(B40:B41)</f>
        <v>0</v>
      </c>
    </row>
  </sheetData>
  <mergeCells count="2">
    <mergeCell ref="A2:B2"/>
    <mergeCell ref="A1:B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headerFooter>
    <oddHeader>&amp;C13. melléklet az 12020. (II 13.)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" sqref="A3:B41"/>
    </sheetView>
  </sheetViews>
  <sheetFormatPr defaultRowHeight="14.4" x14ac:dyDescent="0.3"/>
  <cols>
    <col min="1" max="1" width="83.33203125" customWidth="1"/>
    <col min="2" max="2" width="19.5546875" customWidth="1"/>
  </cols>
  <sheetData>
    <row r="1" spans="1:2" ht="15" x14ac:dyDescent="0.35">
      <c r="A1" s="369" t="s">
        <v>717</v>
      </c>
      <c r="B1" s="373"/>
    </row>
    <row r="2" spans="1:2" ht="18" x14ac:dyDescent="0.35">
      <c r="A2" s="368" t="s">
        <v>644</v>
      </c>
      <c r="B2" s="368"/>
    </row>
    <row r="3" spans="1:2" ht="18" x14ac:dyDescent="0.35">
      <c r="A3" s="220"/>
      <c r="B3" s="220" t="s">
        <v>660</v>
      </c>
    </row>
    <row r="4" spans="1:2" x14ac:dyDescent="0.3">
      <c r="A4" s="87" t="s">
        <v>96</v>
      </c>
    </row>
    <row r="5" spans="1:2" ht="18" x14ac:dyDescent="0.35">
      <c r="A5" s="232" t="s">
        <v>718</v>
      </c>
      <c r="B5" s="182" t="s">
        <v>104</v>
      </c>
    </row>
    <row r="6" spans="1:2" x14ac:dyDescent="0.3">
      <c r="A6" s="347" t="s">
        <v>126</v>
      </c>
      <c r="B6" s="186">
        <v>0</v>
      </c>
    </row>
    <row r="7" spans="1:2" x14ac:dyDescent="0.3">
      <c r="A7" s="360" t="s">
        <v>127</v>
      </c>
      <c r="B7" s="186">
        <v>0</v>
      </c>
    </row>
    <row r="8" spans="1:2" x14ac:dyDescent="0.3">
      <c r="A8" s="347" t="s">
        <v>128</v>
      </c>
      <c r="B8" s="186">
        <v>0</v>
      </c>
    </row>
    <row r="9" spans="1:2" x14ac:dyDescent="0.3">
      <c r="A9" s="347" t="s">
        <v>129</v>
      </c>
      <c r="B9" s="186">
        <v>0</v>
      </c>
    </row>
    <row r="10" spans="1:2" x14ac:dyDescent="0.3">
      <c r="A10" s="347" t="s">
        <v>130</v>
      </c>
      <c r="B10" s="186">
        <v>0</v>
      </c>
    </row>
    <row r="11" spans="1:2" x14ac:dyDescent="0.3">
      <c r="A11" s="347" t="s">
        <v>131</v>
      </c>
      <c r="B11" s="186">
        <v>602433295</v>
      </c>
    </row>
    <row r="12" spans="1:2" x14ac:dyDescent="0.3">
      <c r="A12" s="347" t="s">
        <v>132</v>
      </c>
      <c r="B12" s="186">
        <v>0</v>
      </c>
    </row>
    <row r="13" spans="1:2" x14ac:dyDescent="0.3">
      <c r="A13" s="347" t="s">
        <v>133</v>
      </c>
      <c r="B13" s="186">
        <v>0</v>
      </c>
    </row>
    <row r="14" spans="1:2" x14ac:dyDescent="0.3">
      <c r="A14" s="361" t="s">
        <v>107</v>
      </c>
      <c r="B14" s="363">
        <f>SUM(B6:B13)</f>
        <v>602433295</v>
      </c>
    </row>
    <row r="15" spans="1:2" ht="27.6" x14ac:dyDescent="0.3">
      <c r="A15" s="72" t="s">
        <v>99</v>
      </c>
      <c r="B15" s="186">
        <v>0</v>
      </c>
    </row>
    <row r="16" spans="1:2" ht="27.6" x14ac:dyDescent="0.3">
      <c r="A16" s="72" t="s">
        <v>100</v>
      </c>
      <c r="B16" s="186">
        <v>602433295</v>
      </c>
    </row>
    <row r="17" spans="1:2" x14ac:dyDescent="0.3">
      <c r="A17" s="73" t="s">
        <v>101</v>
      </c>
      <c r="B17" s="186">
        <v>0</v>
      </c>
    </row>
    <row r="18" spans="1:2" x14ac:dyDescent="0.3">
      <c r="A18" s="73" t="s">
        <v>102</v>
      </c>
      <c r="B18" s="186">
        <v>0</v>
      </c>
    </row>
    <row r="19" spans="1:2" x14ac:dyDescent="0.3">
      <c r="A19" s="347" t="s">
        <v>105</v>
      </c>
      <c r="B19" s="186">
        <v>0</v>
      </c>
    </row>
    <row r="20" spans="1:2" x14ac:dyDescent="0.3">
      <c r="A20" s="182" t="s">
        <v>103</v>
      </c>
      <c r="B20" s="146">
        <f>SUM(B15:B19)</f>
        <v>602433295</v>
      </c>
    </row>
    <row r="21" spans="1:2" x14ac:dyDescent="0.3">
      <c r="A21" s="347" t="s">
        <v>106</v>
      </c>
      <c r="B21" s="186"/>
    </row>
    <row r="22" spans="1:2" ht="15.6" x14ac:dyDescent="0.3">
      <c r="A22" s="362" t="s">
        <v>615</v>
      </c>
      <c r="B22" s="153">
        <f>SUM(B20+B21)</f>
        <v>602433295</v>
      </c>
    </row>
    <row r="25" spans="1:2" ht="18" x14ac:dyDescent="0.35">
      <c r="A25" s="232"/>
      <c r="B25" s="182" t="s">
        <v>104</v>
      </c>
    </row>
    <row r="26" spans="1:2" x14ac:dyDescent="0.3">
      <c r="A26" s="347" t="s">
        <v>126</v>
      </c>
      <c r="B26" s="186">
        <v>0</v>
      </c>
    </row>
    <row r="27" spans="1:2" x14ac:dyDescent="0.3">
      <c r="A27" s="360" t="s">
        <v>127</v>
      </c>
      <c r="B27" s="186">
        <v>0</v>
      </c>
    </row>
    <row r="28" spans="1:2" x14ac:dyDescent="0.3">
      <c r="A28" s="347" t="s">
        <v>128</v>
      </c>
      <c r="B28" s="186"/>
    </row>
    <row r="29" spans="1:2" x14ac:dyDescent="0.3">
      <c r="A29" s="347" t="s">
        <v>129</v>
      </c>
      <c r="B29" s="186">
        <v>0</v>
      </c>
    </row>
    <row r="30" spans="1:2" x14ac:dyDescent="0.3">
      <c r="A30" s="347" t="s">
        <v>130</v>
      </c>
      <c r="B30" s="186">
        <v>0</v>
      </c>
    </row>
    <row r="31" spans="1:2" x14ac:dyDescent="0.3">
      <c r="A31" s="347" t="s">
        <v>131</v>
      </c>
      <c r="B31" s="186"/>
    </row>
    <row r="32" spans="1:2" x14ac:dyDescent="0.3">
      <c r="A32" s="347" t="s">
        <v>132</v>
      </c>
      <c r="B32" s="186">
        <v>0</v>
      </c>
    </row>
    <row r="33" spans="1:2" x14ac:dyDescent="0.3">
      <c r="A33" s="347" t="s">
        <v>133</v>
      </c>
      <c r="B33" s="186">
        <v>0</v>
      </c>
    </row>
    <row r="34" spans="1:2" x14ac:dyDescent="0.3">
      <c r="A34" s="361" t="s">
        <v>107</v>
      </c>
      <c r="B34" s="363">
        <f>SUM(B26:B33)</f>
        <v>0</v>
      </c>
    </row>
    <row r="35" spans="1:2" ht="27.6" x14ac:dyDescent="0.3">
      <c r="A35" s="72" t="s">
        <v>99</v>
      </c>
      <c r="B35" s="186">
        <v>0</v>
      </c>
    </row>
    <row r="36" spans="1:2" ht="27.6" x14ac:dyDescent="0.3">
      <c r="A36" s="72" t="s">
        <v>100</v>
      </c>
      <c r="B36" s="186">
        <v>0</v>
      </c>
    </row>
    <row r="37" spans="1:2" x14ac:dyDescent="0.3">
      <c r="A37" s="73" t="s">
        <v>101</v>
      </c>
      <c r="B37" s="186">
        <v>0</v>
      </c>
    </row>
    <row r="38" spans="1:2" x14ac:dyDescent="0.3">
      <c r="A38" s="73" t="s">
        <v>102</v>
      </c>
      <c r="B38" s="186">
        <v>0</v>
      </c>
    </row>
    <row r="39" spans="1:2" x14ac:dyDescent="0.3">
      <c r="A39" s="347" t="s">
        <v>105</v>
      </c>
      <c r="B39" s="186"/>
    </row>
    <row r="40" spans="1:2" x14ac:dyDescent="0.3">
      <c r="A40" s="43" t="s">
        <v>103</v>
      </c>
      <c r="B40" s="146">
        <f>SUM(B39)</f>
        <v>0</v>
      </c>
    </row>
    <row r="41" spans="1:2" x14ac:dyDescent="0.3">
      <c r="A41" s="347" t="s">
        <v>106</v>
      </c>
      <c r="B41" s="186"/>
    </row>
  </sheetData>
  <mergeCells count="2">
    <mergeCell ref="A1:B1"/>
    <mergeCell ref="A2:B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activeCell="A5" sqref="A5:E9"/>
    </sheetView>
  </sheetViews>
  <sheetFormatPr defaultRowHeight="14.4" x14ac:dyDescent="0.3"/>
  <cols>
    <col min="1" max="1" width="78.44140625" customWidth="1"/>
    <col min="2" max="2" width="14.5546875" customWidth="1"/>
    <col min="3" max="3" width="23.77734375" customWidth="1"/>
    <col min="4" max="4" width="21.5546875" customWidth="1"/>
    <col min="5" max="5" width="19.5546875" customWidth="1"/>
  </cols>
  <sheetData>
    <row r="1" spans="1:7" ht="23.25" customHeight="1" x14ac:dyDescent="0.35">
      <c r="A1" s="369" t="s">
        <v>699</v>
      </c>
      <c r="B1" s="371"/>
      <c r="C1" s="371"/>
      <c r="D1" s="371"/>
      <c r="E1" s="371"/>
    </row>
    <row r="2" spans="1:7" ht="23.25" customHeight="1" x14ac:dyDescent="0.3">
      <c r="A2" s="367" t="s">
        <v>700</v>
      </c>
      <c r="B2" s="367"/>
      <c r="C2" s="367"/>
      <c r="D2" s="367"/>
      <c r="E2" s="367"/>
      <c r="F2" s="367"/>
      <c r="G2" s="367"/>
    </row>
    <row r="3" spans="1:7" ht="25.5" customHeight="1" x14ac:dyDescent="0.3">
      <c r="A3" s="380" t="s">
        <v>645</v>
      </c>
      <c r="B3" s="371"/>
      <c r="C3" s="371"/>
      <c r="D3" s="371"/>
      <c r="E3" s="371"/>
    </row>
    <row r="4" spans="1:7" ht="21.75" customHeight="1" x14ac:dyDescent="0.3">
      <c r="A4" s="76"/>
      <c r="B4" s="67"/>
      <c r="C4" s="67"/>
      <c r="D4" s="67"/>
      <c r="E4" s="67"/>
    </row>
    <row r="5" spans="1:7" ht="10.5" customHeight="1" x14ac:dyDescent="0.3">
      <c r="A5" s="87" t="s">
        <v>96</v>
      </c>
    </row>
    <row r="6" spans="1:7" ht="36" customHeight="1" x14ac:dyDescent="0.3">
      <c r="A6" s="40" t="s">
        <v>76</v>
      </c>
      <c r="B6" s="3" t="s">
        <v>145</v>
      </c>
      <c r="C6" s="85" t="s">
        <v>677</v>
      </c>
      <c r="D6" s="184" t="s">
        <v>678</v>
      </c>
      <c r="E6" s="40" t="s">
        <v>110</v>
      </c>
    </row>
    <row r="7" spans="1:7" ht="26.25" customHeight="1" x14ac:dyDescent="0.3">
      <c r="A7" s="74" t="s">
        <v>108</v>
      </c>
      <c r="B7" s="5" t="s">
        <v>301</v>
      </c>
      <c r="C7" s="140">
        <v>27334542</v>
      </c>
      <c r="D7" s="140">
        <v>28134542</v>
      </c>
      <c r="E7" s="147">
        <f>D7</f>
        <v>28134542</v>
      </c>
    </row>
    <row r="8" spans="1:7" ht="26.25" customHeight="1" thickBot="1" x14ac:dyDescent="0.35">
      <c r="A8" s="172" t="s">
        <v>109</v>
      </c>
      <c r="B8" s="115" t="s">
        <v>301</v>
      </c>
      <c r="C8" s="141">
        <v>0</v>
      </c>
      <c r="D8" s="141">
        <v>0</v>
      </c>
      <c r="E8" s="141">
        <f>SUM(C8+D8)</f>
        <v>0</v>
      </c>
    </row>
    <row r="9" spans="1:7" ht="22.5" customHeight="1" thickBot="1" x14ac:dyDescent="0.35">
      <c r="A9" s="173" t="s">
        <v>111</v>
      </c>
      <c r="B9" s="173"/>
      <c r="C9" s="142">
        <f>SUM(C7+C8)</f>
        <v>27334542</v>
      </c>
      <c r="D9" s="142">
        <f>SUM(D7+D8)</f>
        <v>28134542</v>
      </c>
      <c r="E9" s="142">
        <f>SUM(E7+E8)</f>
        <v>28134542</v>
      </c>
      <c r="F9" s="288"/>
    </row>
    <row r="10" spans="1:7" x14ac:dyDescent="0.3">
      <c r="E10" s="288" t="s">
        <v>676</v>
      </c>
    </row>
  </sheetData>
  <mergeCells count="3">
    <mergeCell ref="A1:E1"/>
    <mergeCell ref="A3:E3"/>
    <mergeCell ref="A2:G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>
    <oddHeader>&amp;C11. melléklet az /2020. (........)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view="pageBreakPreview" topLeftCell="A101" zoomScaleNormal="100" zoomScaleSheetLayoutView="100" workbookViewId="0">
      <selection activeCell="H114" sqref="H114"/>
    </sheetView>
  </sheetViews>
  <sheetFormatPr defaultRowHeight="14.4" x14ac:dyDescent="0.3"/>
  <cols>
    <col min="1" max="1" width="54.77734375" customWidth="1"/>
    <col min="3" max="3" width="14.77734375" customWidth="1"/>
    <col min="4" max="4" width="16.33203125" customWidth="1"/>
  </cols>
  <sheetData>
    <row r="1" spans="1:4" ht="15" x14ac:dyDescent="0.35">
      <c r="A1" s="369" t="s">
        <v>717</v>
      </c>
      <c r="B1" s="371"/>
      <c r="C1" s="371"/>
    </row>
    <row r="2" spans="1:4" ht="15" x14ac:dyDescent="0.35">
      <c r="A2" s="368" t="s">
        <v>647</v>
      </c>
      <c r="B2" s="371"/>
      <c r="C2" s="371"/>
    </row>
    <row r="3" spans="1:4" ht="18" x14ac:dyDescent="0.35">
      <c r="A3" s="220"/>
      <c r="B3" s="346"/>
      <c r="C3" s="346"/>
      <c r="D3" s="346"/>
    </row>
    <row r="4" spans="1:4" x14ac:dyDescent="0.3">
      <c r="A4" s="87" t="s">
        <v>96</v>
      </c>
    </row>
    <row r="5" spans="1:4" ht="26.4" x14ac:dyDescent="0.3">
      <c r="A5" s="182" t="s">
        <v>76</v>
      </c>
      <c r="B5" s="3" t="s">
        <v>145</v>
      </c>
      <c r="C5" s="270" t="s">
        <v>112</v>
      </c>
      <c r="D5" s="270" t="s">
        <v>633</v>
      </c>
    </row>
    <row r="6" spans="1:4" x14ac:dyDescent="0.3">
      <c r="A6" s="13" t="s">
        <v>43</v>
      </c>
      <c r="B6" s="6" t="s">
        <v>339</v>
      </c>
      <c r="C6" s="140"/>
      <c r="D6" s="140"/>
    </row>
    <row r="7" spans="1:4" x14ac:dyDescent="0.3">
      <c r="A7" s="13" t="s">
        <v>52</v>
      </c>
      <c r="B7" s="6" t="s">
        <v>339</v>
      </c>
      <c r="C7" s="140"/>
      <c r="D7" s="140"/>
    </row>
    <row r="8" spans="1:4" ht="26.4" x14ac:dyDescent="0.3">
      <c r="A8" s="13" t="s">
        <v>53</v>
      </c>
      <c r="B8" s="6" t="s">
        <v>339</v>
      </c>
      <c r="C8" s="140"/>
      <c r="D8" s="140"/>
    </row>
    <row r="9" spans="1:4" x14ac:dyDescent="0.3">
      <c r="A9" s="13" t="s">
        <v>51</v>
      </c>
      <c r="B9" s="6" t="s">
        <v>339</v>
      </c>
      <c r="C9" s="140"/>
      <c r="D9" s="140"/>
    </row>
    <row r="10" spans="1:4" x14ac:dyDescent="0.3">
      <c r="A10" s="13" t="s">
        <v>50</v>
      </c>
      <c r="B10" s="6" t="s">
        <v>339</v>
      </c>
      <c r="C10" s="140"/>
      <c r="D10" s="140"/>
    </row>
    <row r="11" spans="1:4" x14ac:dyDescent="0.3">
      <c r="A11" s="13" t="s">
        <v>49</v>
      </c>
      <c r="B11" s="6" t="s">
        <v>339</v>
      </c>
      <c r="C11" s="140"/>
      <c r="D11" s="140"/>
    </row>
    <row r="12" spans="1:4" x14ac:dyDescent="0.3">
      <c r="A12" s="13" t="s">
        <v>44</v>
      </c>
      <c r="B12" s="6" t="s">
        <v>339</v>
      </c>
      <c r="C12" s="140"/>
      <c r="D12" s="140"/>
    </row>
    <row r="13" spans="1:4" x14ac:dyDescent="0.3">
      <c r="A13" s="13" t="s">
        <v>45</v>
      </c>
      <c r="B13" s="6" t="s">
        <v>339</v>
      </c>
      <c r="C13" s="140"/>
      <c r="D13" s="140"/>
    </row>
    <row r="14" spans="1:4" ht="26.4" x14ac:dyDescent="0.3">
      <c r="A14" s="13" t="s">
        <v>46</v>
      </c>
      <c r="B14" s="6" t="s">
        <v>339</v>
      </c>
      <c r="C14" s="140"/>
      <c r="D14" s="140"/>
    </row>
    <row r="15" spans="1:4" x14ac:dyDescent="0.3">
      <c r="A15" s="13" t="s">
        <v>47</v>
      </c>
      <c r="B15" s="6" t="s">
        <v>339</v>
      </c>
      <c r="C15" s="140"/>
      <c r="D15" s="140"/>
    </row>
    <row r="16" spans="1:4" ht="26.4" x14ac:dyDescent="0.3">
      <c r="A16" s="7" t="s">
        <v>534</v>
      </c>
      <c r="B16" s="8" t="s">
        <v>339</v>
      </c>
      <c r="C16" s="140"/>
      <c r="D16" s="140"/>
    </row>
    <row r="17" spans="1:4" x14ac:dyDescent="0.3">
      <c r="A17" s="13" t="s">
        <v>43</v>
      </c>
      <c r="B17" s="6" t="s">
        <v>340</v>
      </c>
      <c r="C17" s="140"/>
      <c r="D17" s="140"/>
    </row>
    <row r="18" spans="1:4" x14ac:dyDescent="0.3">
      <c r="A18" s="13" t="s">
        <v>52</v>
      </c>
      <c r="B18" s="6" t="s">
        <v>340</v>
      </c>
      <c r="C18" s="140"/>
      <c r="D18" s="140"/>
    </row>
    <row r="19" spans="1:4" ht="26.4" x14ac:dyDescent="0.3">
      <c r="A19" s="13" t="s">
        <v>53</v>
      </c>
      <c r="B19" s="6" t="s">
        <v>340</v>
      </c>
      <c r="C19" s="140"/>
      <c r="D19" s="140"/>
    </row>
    <row r="20" spans="1:4" x14ac:dyDescent="0.3">
      <c r="A20" s="13" t="s">
        <v>51</v>
      </c>
      <c r="B20" s="6" t="s">
        <v>340</v>
      </c>
      <c r="C20" s="140"/>
      <c r="D20" s="140"/>
    </row>
    <row r="21" spans="1:4" x14ac:dyDescent="0.3">
      <c r="A21" s="13" t="s">
        <v>50</v>
      </c>
      <c r="B21" s="6" t="s">
        <v>340</v>
      </c>
      <c r="C21" s="140"/>
      <c r="D21" s="140"/>
    </row>
    <row r="22" spans="1:4" x14ac:dyDescent="0.3">
      <c r="A22" s="13" t="s">
        <v>49</v>
      </c>
      <c r="B22" s="6" t="s">
        <v>340</v>
      </c>
      <c r="C22" s="140"/>
      <c r="D22" s="140"/>
    </row>
    <row r="23" spans="1:4" x14ac:dyDescent="0.3">
      <c r="A23" s="13" t="s">
        <v>44</v>
      </c>
      <c r="B23" s="6" t="s">
        <v>340</v>
      </c>
      <c r="C23" s="140"/>
      <c r="D23" s="140"/>
    </row>
    <row r="24" spans="1:4" x14ac:dyDescent="0.3">
      <c r="A24" s="13" t="s">
        <v>45</v>
      </c>
      <c r="B24" s="6" t="s">
        <v>340</v>
      </c>
      <c r="C24" s="140"/>
      <c r="D24" s="140"/>
    </row>
    <row r="25" spans="1:4" ht="26.4" x14ac:dyDescent="0.3">
      <c r="A25" s="13" t="s">
        <v>46</v>
      </c>
      <c r="B25" s="6" t="s">
        <v>340</v>
      </c>
      <c r="C25" s="140"/>
      <c r="D25" s="140"/>
    </row>
    <row r="26" spans="1:4" x14ac:dyDescent="0.3">
      <c r="A26" s="13" t="s">
        <v>47</v>
      </c>
      <c r="B26" s="6" t="s">
        <v>340</v>
      </c>
      <c r="C26" s="140"/>
      <c r="D26" s="140"/>
    </row>
    <row r="27" spans="1:4" ht="26.4" x14ac:dyDescent="0.3">
      <c r="A27" s="7" t="s">
        <v>591</v>
      </c>
      <c r="B27" s="8" t="s">
        <v>340</v>
      </c>
      <c r="C27" s="140"/>
      <c r="D27" s="140"/>
    </row>
    <row r="28" spans="1:4" x14ac:dyDescent="0.3">
      <c r="A28" s="13" t="s">
        <v>43</v>
      </c>
      <c r="B28" s="6" t="s">
        <v>341</v>
      </c>
      <c r="C28" s="140"/>
      <c r="D28" s="140"/>
    </row>
    <row r="29" spans="1:4" x14ac:dyDescent="0.3">
      <c r="A29" s="13" t="s">
        <v>52</v>
      </c>
      <c r="B29" s="6" t="s">
        <v>341</v>
      </c>
      <c r="C29" s="140">
        <v>6666666</v>
      </c>
      <c r="D29" s="140">
        <v>6666666</v>
      </c>
    </row>
    <row r="30" spans="1:4" ht="26.4" x14ac:dyDescent="0.3">
      <c r="A30" s="13" t="s">
        <v>53</v>
      </c>
      <c r="B30" s="6" t="s">
        <v>341</v>
      </c>
      <c r="C30" s="140"/>
      <c r="D30" s="140"/>
    </row>
    <row r="31" spans="1:4" x14ac:dyDescent="0.3">
      <c r="A31" s="13" t="s">
        <v>51</v>
      </c>
      <c r="B31" s="6" t="s">
        <v>341</v>
      </c>
      <c r="C31" s="140"/>
      <c r="D31" s="140"/>
    </row>
    <row r="32" spans="1:4" x14ac:dyDescent="0.3">
      <c r="A32" s="13" t="s">
        <v>50</v>
      </c>
      <c r="B32" s="6" t="s">
        <v>341</v>
      </c>
      <c r="C32" s="140"/>
      <c r="D32" s="140"/>
    </row>
    <row r="33" spans="1:4" x14ac:dyDescent="0.3">
      <c r="A33" s="13" t="s">
        <v>49</v>
      </c>
      <c r="B33" s="6" t="s">
        <v>341</v>
      </c>
      <c r="C33" s="140">
        <v>3992664</v>
      </c>
      <c r="D33" s="140">
        <v>3992664</v>
      </c>
    </row>
    <row r="34" spans="1:4" x14ac:dyDescent="0.3">
      <c r="A34" s="13" t="s">
        <v>44</v>
      </c>
      <c r="B34" s="6" t="s">
        <v>341</v>
      </c>
      <c r="C34" s="140"/>
      <c r="D34" s="140"/>
    </row>
    <row r="35" spans="1:4" x14ac:dyDescent="0.3">
      <c r="A35" s="13" t="s">
        <v>45</v>
      </c>
      <c r="B35" s="6" t="s">
        <v>341</v>
      </c>
      <c r="C35" s="140"/>
      <c r="D35" s="140"/>
    </row>
    <row r="36" spans="1:4" ht="26.4" x14ac:dyDescent="0.3">
      <c r="A36" s="13" t="s">
        <v>46</v>
      </c>
      <c r="B36" s="6" t="s">
        <v>341</v>
      </c>
      <c r="C36" s="140"/>
      <c r="D36" s="140"/>
    </row>
    <row r="37" spans="1:4" ht="15" thickBot="1" x14ac:dyDescent="0.35">
      <c r="A37" s="112" t="s">
        <v>47</v>
      </c>
      <c r="B37" s="135" t="s">
        <v>341</v>
      </c>
      <c r="C37" s="141"/>
      <c r="D37" s="141"/>
    </row>
    <row r="38" spans="1:4" ht="27" thickBot="1" x14ac:dyDescent="0.35">
      <c r="A38" s="158" t="s">
        <v>590</v>
      </c>
      <c r="B38" s="155" t="s">
        <v>341</v>
      </c>
      <c r="C38" s="142">
        <f>SUM(C28:C37)</f>
        <v>10659330</v>
      </c>
      <c r="D38" s="142">
        <v>10659330</v>
      </c>
    </row>
    <row r="39" spans="1:4" x14ac:dyDescent="0.3">
      <c r="A39" s="110" t="s">
        <v>43</v>
      </c>
      <c r="B39" s="156" t="s">
        <v>347</v>
      </c>
      <c r="C39" s="143"/>
      <c r="D39" s="143"/>
    </row>
    <row r="40" spans="1:4" x14ac:dyDescent="0.3">
      <c r="A40" s="13" t="s">
        <v>52</v>
      </c>
      <c r="B40" s="6" t="s">
        <v>347</v>
      </c>
      <c r="C40" s="140"/>
      <c r="D40" s="140"/>
    </row>
    <row r="41" spans="1:4" ht="26.4" x14ac:dyDescent="0.3">
      <c r="A41" s="13" t="s">
        <v>53</v>
      </c>
      <c r="B41" s="6" t="s">
        <v>347</v>
      </c>
      <c r="C41" s="140"/>
      <c r="D41" s="140"/>
    </row>
    <row r="42" spans="1:4" x14ac:dyDescent="0.3">
      <c r="A42" s="13" t="s">
        <v>51</v>
      </c>
      <c r="B42" s="6" t="s">
        <v>347</v>
      </c>
      <c r="C42" s="140"/>
      <c r="D42" s="140"/>
    </row>
    <row r="43" spans="1:4" x14ac:dyDescent="0.3">
      <c r="A43" s="13" t="s">
        <v>50</v>
      </c>
      <c r="B43" s="6" t="s">
        <v>347</v>
      </c>
      <c r="C43" s="140"/>
      <c r="D43" s="140"/>
    </row>
    <row r="44" spans="1:4" x14ac:dyDescent="0.3">
      <c r="A44" s="13" t="s">
        <v>49</v>
      </c>
      <c r="B44" s="6" t="s">
        <v>347</v>
      </c>
      <c r="C44" s="140"/>
      <c r="D44" s="140"/>
    </row>
    <row r="45" spans="1:4" x14ac:dyDescent="0.3">
      <c r="A45" s="13" t="s">
        <v>44</v>
      </c>
      <c r="B45" s="6" t="s">
        <v>347</v>
      </c>
      <c r="C45" s="140"/>
      <c r="D45" s="140"/>
    </row>
    <row r="46" spans="1:4" x14ac:dyDescent="0.3">
      <c r="A46" s="13" t="s">
        <v>45</v>
      </c>
      <c r="B46" s="6" t="s">
        <v>347</v>
      </c>
      <c r="C46" s="140"/>
      <c r="D46" s="140"/>
    </row>
    <row r="47" spans="1:4" ht="26.4" x14ac:dyDescent="0.3">
      <c r="A47" s="13" t="s">
        <v>46</v>
      </c>
      <c r="B47" s="6" t="s">
        <v>347</v>
      </c>
      <c r="C47" s="140"/>
      <c r="D47" s="140"/>
    </row>
    <row r="48" spans="1:4" x14ac:dyDescent="0.3">
      <c r="A48" s="13" t="s">
        <v>47</v>
      </c>
      <c r="B48" s="6" t="s">
        <v>347</v>
      </c>
      <c r="C48" s="140"/>
      <c r="D48" s="140"/>
    </row>
    <row r="49" spans="1:4" ht="26.4" x14ac:dyDescent="0.3">
      <c r="A49" s="7" t="s">
        <v>589</v>
      </c>
      <c r="B49" s="8" t="s">
        <v>347</v>
      </c>
      <c r="C49" s="140"/>
      <c r="D49" s="140"/>
    </row>
    <row r="50" spans="1:4" x14ac:dyDescent="0.3">
      <c r="A50" s="13" t="s">
        <v>48</v>
      </c>
      <c r="B50" s="6" t="s">
        <v>348</v>
      </c>
      <c r="C50" s="140"/>
      <c r="D50" s="140"/>
    </row>
    <row r="51" spans="1:4" x14ac:dyDescent="0.3">
      <c r="A51" s="13" t="s">
        <v>52</v>
      </c>
      <c r="B51" s="6" t="s">
        <v>348</v>
      </c>
      <c r="C51" s="140"/>
      <c r="D51" s="140"/>
    </row>
    <row r="52" spans="1:4" ht="26.4" x14ac:dyDescent="0.3">
      <c r="A52" s="13" t="s">
        <v>53</v>
      </c>
      <c r="B52" s="6" t="s">
        <v>348</v>
      </c>
      <c r="C52" s="140"/>
      <c r="D52" s="140"/>
    </row>
    <row r="53" spans="1:4" x14ac:dyDescent="0.3">
      <c r="A53" s="13" t="s">
        <v>51</v>
      </c>
      <c r="B53" s="6" t="s">
        <v>348</v>
      </c>
      <c r="C53" s="140"/>
      <c r="D53" s="140"/>
    </row>
    <row r="54" spans="1:4" x14ac:dyDescent="0.3">
      <c r="A54" s="13" t="s">
        <v>50</v>
      </c>
      <c r="B54" s="6" t="s">
        <v>348</v>
      </c>
      <c r="C54" s="140"/>
      <c r="D54" s="140"/>
    </row>
    <row r="55" spans="1:4" x14ac:dyDescent="0.3">
      <c r="A55" s="13" t="s">
        <v>49</v>
      </c>
      <c r="B55" s="6" t="s">
        <v>348</v>
      </c>
      <c r="C55" s="140"/>
      <c r="D55" s="140"/>
    </row>
    <row r="56" spans="1:4" x14ac:dyDescent="0.3">
      <c r="A56" s="13" t="s">
        <v>44</v>
      </c>
      <c r="B56" s="6" t="s">
        <v>348</v>
      </c>
      <c r="C56" s="140"/>
      <c r="D56" s="140"/>
    </row>
    <row r="57" spans="1:4" x14ac:dyDescent="0.3">
      <c r="A57" s="13" t="s">
        <v>45</v>
      </c>
      <c r="B57" s="6" t="s">
        <v>348</v>
      </c>
      <c r="C57" s="140"/>
      <c r="D57" s="140"/>
    </row>
    <row r="58" spans="1:4" ht="26.4" x14ac:dyDescent="0.3">
      <c r="A58" s="13" t="s">
        <v>46</v>
      </c>
      <c r="B58" s="6" t="s">
        <v>348</v>
      </c>
      <c r="C58" s="140"/>
      <c r="D58" s="140"/>
    </row>
    <row r="59" spans="1:4" x14ac:dyDescent="0.3">
      <c r="A59" s="13" t="s">
        <v>47</v>
      </c>
      <c r="B59" s="6" t="s">
        <v>348</v>
      </c>
      <c r="C59" s="140"/>
      <c r="D59" s="140"/>
    </row>
    <row r="60" spans="1:4" ht="26.4" x14ac:dyDescent="0.3">
      <c r="A60" s="7" t="s">
        <v>592</v>
      </c>
      <c r="B60" s="8" t="s">
        <v>348</v>
      </c>
      <c r="C60" s="140"/>
      <c r="D60" s="140"/>
    </row>
    <row r="61" spans="1:4" x14ac:dyDescent="0.3">
      <c r="A61" s="13" t="s">
        <v>43</v>
      </c>
      <c r="B61" s="6" t="s">
        <v>349</v>
      </c>
      <c r="C61" s="140"/>
      <c r="D61" s="140"/>
    </row>
    <row r="62" spans="1:4" x14ac:dyDescent="0.3">
      <c r="A62" s="13" t="s">
        <v>52</v>
      </c>
      <c r="B62" s="6" t="s">
        <v>349</v>
      </c>
      <c r="C62" s="140"/>
      <c r="D62" s="140"/>
    </row>
    <row r="63" spans="1:4" ht="26.4" x14ac:dyDescent="0.3">
      <c r="A63" s="13" t="s">
        <v>53</v>
      </c>
      <c r="B63" s="6" t="s">
        <v>349</v>
      </c>
      <c r="C63" s="140"/>
      <c r="D63" s="140"/>
    </row>
    <row r="64" spans="1:4" x14ac:dyDescent="0.3">
      <c r="A64" s="13" t="s">
        <v>51</v>
      </c>
      <c r="B64" s="6" t="s">
        <v>349</v>
      </c>
      <c r="C64" s="140">
        <v>0</v>
      </c>
      <c r="D64" s="140"/>
    </row>
    <row r="65" spans="1:4" x14ac:dyDescent="0.3">
      <c r="A65" s="13" t="s">
        <v>50</v>
      </c>
      <c r="B65" s="6" t="s">
        <v>349</v>
      </c>
      <c r="C65" s="140"/>
      <c r="D65" s="140"/>
    </row>
    <row r="66" spans="1:4" x14ac:dyDescent="0.3">
      <c r="A66" s="13" t="s">
        <v>49</v>
      </c>
      <c r="B66" s="6" t="s">
        <v>349</v>
      </c>
      <c r="C66" s="140"/>
      <c r="D66" s="140"/>
    </row>
    <row r="67" spans="1:4" x14ac:dyDescent="0.3">
      <c r="A67" s="13" t="s">
        <v>44</v>
      </c>
      <c r="B67" s="6" t="s">
        <v>349</v>
      </c>
      <c r="C67" s="140"/>
      <c r="D67" s="140"/>
    </row>
    <row r="68" spans="1:4" x14ac:dyDescent="0.3">
      <c r="A68" s="13" t="s">
        <v>45</v>
      </c>
      <c r="B68" s="6" t="s">
        <v>349</v>
      </c>
      <c r="C68" s="140"/>
      <c r="D68" s="140"/>
    </row>
    <row r="69" spans="1:4" ht="26.4" x14ac:dyDescent="0.3">
      <c r="A69" s="13" t="s">
        <v>46</v>
      </c>
      <c r="B69" s="6" t="s">
        <v>349</v>
      </c>
      <c r="C69" s="140"/>
      <c r="D69" s="140"/>
    </row>
    <row r="70" spans="1:4" x14ac:dyDescent="0.3">
      <c r="A70" s="13" t="s">
        <v>47</v>
      </c>
      <c r="B70" s="6" t="s">
        <v>349</v>
      </c>
      <c r="C70" s="140"/>
      <c r="D70" s="140"/>
    </row>
    <row r="71" spans="1:4" ht="26.4" x14ac:dyDescent="0.3">
      <c r="A71" s="7" t="s">
        <v>539</v>
      </c>
      <c r="B71" s="8" t="s">
        <v>349</v>
      </c>
      <c r="C71" s="140">
        <v>4646384</v>
      </c>
      <c r="D71" s="140">
        <v>607079679</v>
      </c>
    </row>
    <row r="72" spans="1:4" x14ac:dyDescent="0.3">
      <c r="A72" s="13" t="s">
        <v>54</v>
      </c>
      <c r="B72" s="5" t="s">
        <v>399</v>
      </c>
      <c r="C72" s="140"/>
      <c r="D72" s="140"/>
    </row>
    <row r="73" spans="1:4" x14ac:dyDescent="0.3">
      <c r="A73" s="13" t="s">
        <v>55</v>
      </c>
      <c r="B73" s="5" t="s">
        <v>399</v>
      </c>
      <c r="C73" s="140"/>
      <c r="D73" s="140"/>
    </row>
    <row r="74" spans="1:4" x14ac:dyDescent="0.3">
      <c r="A74" s="13" t="s">
        <v>63</v>
      </c>
      <c r="B74" s="5" t="s">
        <v>399</v>
      </c>
      <c r="C74" s="140">
        <v>0</v>
      </c>
      <c r="D74" s="140">
        <v>0</v>
      </c>
    </row>
    <row r="75" spans="1:4" x14ac:dyDescent="0.3">
      <c r="A75" s="5" t="s">
        <v>62</v>
      </c>
      <c r="B75" s="5" t="s">
        <v>399</v>
      </c>
      <c r="C75" s="140"/>
      <c r="D75" s="140"/>
    </row>
    <row r="76" spans="1:4" ht="26.4" x14ac:dyDescent="0.3">
      <c r="A76" s="5" t="s">
        <v>61</v>
      </c>
      <c r="B76" s="5" t="s">
        <v>399</v>
      </c>
      <c r="C76" s="140"/>
      <c r="D76" s="140"/>
    </row>
    <row r="77" spans="1:4" ht="26.4" x14ac:dyDescent="0.3">
      <c r="A77" s="5" t="s">
        <v>60</v>
      </c>
      <c r="B77" s="5" t="s">
        <v>399</v>
      </c>
      <c r="C77" s="140"/>
      <c r="D77" s="140"/>
    </row>
    <row r="78" spans="1:4" x14ac:dyDescent="0.3">
      <c r="A78" s="13" t="s">
        <v>59</v>
      </c>
      <c r="B78" s="5" t="s">
        <v>399</v>
      </c>
      <c r="C78" s="140"/>
      <c r="D78" s="140"/>
    </row>
    <row r="79" spans="1:4" x14ac:dyDescent="0.3">
      <c r="A79" s="13" t="s">
        <v>64</v>
      </c>
      <c r="B79" s="5" t="s">
        <v>399</v>
      </c>
      <c r="C79" s="140"/>
      <c r="D79" s="140"/>
    </row>
    <row r="80" spans="1:4" x14ac:dyDescent="0.3">
      <c r="A80" s="13" t="s">
        <v>56</v>
      </c>
      <c r="B80" s="5" t="s">
        <v>399</v>
      </c>
      <c r="C80" s="140"/>
      <c r="D80" s="140"/>
    </row>
    <row r="81" spans="1:4" ht="15" thickBot="1" x14ac:dyDescent="0.35">
      <c r="A81" s="112" t="s">
        <v>57</v>
      </c>
      <c r="B81" s="115" t="s">
        <v>399</v>
      </c>
      <c r="C81" s="141"/>
      <c r="D81" s="141"/>
    </row>
    <row r="82" spans="1:4" ht="27" thickBot="1" x14ac:dyDescent="0.35">
      <c r="A82" s="158" t="s">
        <v>608</v>
      </c>
      <c r="B82" s="155" t="s">
        <v>399</v>
      </c>
      <c r="C82" s="142">
        <f>SUM(C72:C81)</f>
        <v>0</v>
      </c>
      <c r="D82" s="142">
        <f>SUM(D72:D81)</f>
        <v>0</v>
      </c>
    </row>
    <row r="83" spans="1:4" x14ac:dyDescent="0.3">
      <c r="A83" s="110" t="s">
        <v>54</v>
      </c>
      <c r="B83" s="114" t="s">
        <v>400</v>
      </c>
      <c r="C83" s="143"/>
      <c r="D83" s="143"/>
    </row>
    <row r="84" spans="1:4" x14ac:dyDescent="0.3">
      <c r="A84" s="13" t="s">
        <v>55</v>
      </c>
      <c r="B84" s="5" t="s">
        <v>400</v>
      </c>
      <c r="C84" s="140"/>
      <c r="D84" s="140"/>
    </row>
    <row r="85" spans="1:4" x14ac:dyDescent="0.3">
      <c r="A85" s="13" t="s">
        <v>63</v>
      </c>
      <c r="B85" s="5" t="s">
        <v>400</v>
      </c>
      <c r="C85" s="140"/>
      <c r="D85" s="140"/>
    </row>
    <row r="86" spans="1:4" x14ac:dyDescent="0.3">
      <c r="A86" s="5" t="s">
        <v>62</v>
      </c>
      <c r="B86" s="5" t="s">
        <v>400</v>
      </c>
      <c r="C86" s="140"/>
      <c r="D86" s="140"/>
    </row>
    <row r="87" spans="1:4" ht="26.4" x14ac:dyDescent="0.3">
      <c r="A87" s="5" t="s">
        <v>61</v>
      </c>
      <c r="B87" s="5" t="s">
        <v>400</v>
      </c>
      <c r="C87" s="140"/>
      <c r="D87" s="140"/>
    </row>
    <row r="88" spans="1:4" ht="26.4" x14ac:dyDescent="0.3">
      <c r="A88" s="5" t="s">
        <v>60</v>
      </c>
      <c r="B88" s="5" t="s">
        <v>400</v>
      </c>
      <c r="C88" s="140"/>
      <c r="D88" s="140"/>
    </row>
    <row r="89" spans="1:4" x14ac:dyDescent="0.3">
      <c r="A89" s="13" t="s">
        <v>59</v>
      </c>
      <c r="B89" s="5" t="s">
        <v>400</v>
      </c>
      <c r="C89" s="140"/>
      <c r="D89" s="140"/>
    </row>
    <row r="90" spans="1:4" x14ac:dyDescent="0.3">
      <c r="A90" s="13" t="s">
        <v>58</v>
      </c>
      <c r="B90" s="5" t="s">
        <v>400</v>
      </c>
      <c r="C90" s="140"/>
      <c r="D90" s="140"/>
    </row>
    <row r="91" spans="1:4" x14ac:dyDescent="0.3">
      <c r="A91" s="13" t="s">
        <v>56</v>
      </c>
      <c r="B91" s="5" t="s">
        <v>400</v>
      </c>
      <c r="C91" s="140"/>
      <c r="D91" s="140"/>
    </row>
    <row r="92" spans="1:4" x14ac:dyDescent="0.3">
      <c r="A92" s="13" t="s">
        <v>57</v>
      </c>
      <c r="B92" s="5" t="s">
        <v>400</v>
      </c>
      <c r="C92" s="140"/>
      <c r="D92" s="140"/>
    </row>
    <row r="93" spans="1:4" x14ac:dyDescent="0.3">
      <c r="A93" s="15" t="s">
        <v>609</v>
      </c>
      <c r="B93" s="8" t="s">
        <v>400</v>
      </c>
      <c r="C93" s="140"/>
      <c r="D93" s="140"/>
    </row>
    <row r="94" spans="1:4" x14ac:dyDescent="0.3">
      <c r="A94" s="13" t="s">
        <v>54</v>
      </c>
      <c r="B94" s="5" t="s">
        <v>404</v>
      </c>
      <c r="C94" s="140"/>
      <c r="D94" s="140"/>
    </row>
    <row r="95" spans="1:4" x14ac:dyDescent="0.3">
      <c r="A95" s="13" t="s">
        <v>55</v>
      </c>
      <c r="B95" s="5" t="s">
        <v>404</v>
      </c>
      <c r="C95" s="140"/>
      <c r="D95" s="140"/>
    </row>
    <row r="96" spans="1:4" x14ac:dyDescent="0.3">
      <c r="A96" s="13" t="s">
        <v>63</v>
      </c>
      <c r="B96" s="5" t="s">
        <v>404</v>
      </c>
      <c r="C96" s="140"/>
      <c r="D96" s="140"/>
    </row>
    <row r="97" spans="1:4" x14ac:dyDescent="0.3">
      <c r="A97" s="5" t="s">
        <v>62</v>
      </c>
      <c r="B97" s="5" t="s">
        <v>404</v>
      </c>
      <c r="C97" s="140"/>
      <c r="D97" s="140"/>
    </row>
    <row r="98" spans="1:4" ht="26.4" x14ac:dyDescent="0.3">
      <c r="A98" s="5" t="s">
        <v>61</v>
      </c>
      <c r="B98" s="5" t="s">
        <v>404</v>
      </c>
      <c r="C98" s="140"/>
      <c r="D98" s="140"/>
    </row>
    <row r="99" spans="1:4" ht="26.4" x14ac:dyDescent="0.3">
      <c r="A99" s="5" t="s">
        <v>60</v>
      </c>
      <c r="B99" s="5" t="s">
        <v>404</v>
      </c>
      <c r="C99" s="140"/>
      <c r="D99" s="140"/>
    </row>
    <row r="100" spans="1:4" x14ac:dyDescent="0.3">
      <c r="A100" s="13" t="s">
        <v>59</v>
      </c>
      <c r="B100" s="5" t="s">
        <v>404</v>
      </c>
      <c r="C100" s="140"/>
      <c r="D100" s="140"/>
    </row>
    <row r="101" spans="1:4" x14ac:dyDescent="0.3">
      <c r="A101" s="13" t="s">
        <v>64</v>
      </c>
      <c r="B101" s="5" t="s">
        <v>404</v>
      </c>
      <c r="C101" s="140"/>
      <c r="D101" s="140"/>
    </row>
    <row r="102" spans="1:4" x14ac:dyDescent="0.3">
      <c r="A102" s="13" t="s">
        <v>56</v>
      </c>
      <c r="B102" s="5" t="s">
        <v>404</v>
      </c>
      <c r="C102" s="140"/>
      <c r="D102" s="140"/>
    </row>
    <row r="103" spans="1:4" x14ac:dyDescent="0.3">
      <c r="A103" s="13" t="s">
        <v>57</v>
      </c>
      <c r="B103" s="5" t="s">
        <v>404</v>
      </c>
      <c r="C103" s="140"/>
      <c r="D103" s="140"/>
    </row>
    <row r="104" spans="1:4" ht="26.4" x14ac:dyDescent="0.3">
      <c r="A104" s="7" t="s">
        <v>610</v>
      </c>
      <c r="B104" s="8" t="s">
        <v>404</v>
      </c>
      <c r="C104" s="140"/>
      <c r="D104" s="140"/>
    </row>
    <row r="105" spans="1:4" x14ac:dyDescent="0.3">
      <c r="A105" s="13" t="s">
        <v>54</v>
      </c>
      <c r="B105" s="5" t="s">
        <v>405</v>
      </c>
      <c r="C105" s="140"/>
      <c r="D105" s="140"/>
    </row>
    <row r="106" spans="1:4" x14ac:dyDescent="0.3">
      <c r="A106" s="13" t="s">
        <v>55</v>
      </c>
      <c r="B106" s="5" t="s">
        <v>405</v>
      </c>
      <c r="C106" s="140">
        <v>0</v>
      </c>
      <c r="D106" s="140">
        <v>0</v>
      </c>
    </row>
    <row r="107" spans="1:4" x14ac:dyDescent="0.3">
      <c r="A107" s="13" t="s">
        <v>63</v>
      </c>
      <c r="B107" s="5" t="s">
        <v>405</v>
      </c>
      <c r="C107" s="140"/>
      <c r="D107" s="140"/>
    </row>
    <row r="108" spans="1:4" x14ac:dyDescent="0.3">
      <c r="A108" s="5" t="s">
        <v>62</v>
      </c>
      <c r="B108" s="5" t="s">
        <v>405</v>
      </c>
      <c r="C108" s="140"/>
      <c r="D108" s="140"/>
    </row>
    <row r="109" spans="1:4" ht="26.4" x14ac:dyDescent="0.3">
      <c r="A109" s="5" t="s">
        <v>61</v>
      </c>
      <c r="B109" s="5" t="s">
        <v>405</v>
      </c>
      <c r="C109" s="140"/>
      <c r="D109" s="140"/>
    </row>
    <row r="110" spans="1:4" ht="26.4" x14ac:dyDescent="0.3">
      <c r="A110" s="5" t="s">
        <v>60</v>
      </c>
      <c r="B110" s="5" t="s">
        <v>405</v>
      </c>
      <c r="C110" s="140"/>
      <c r="D110" s="140"/>
    </row>
    <row r="111" spans="1:4" x14ac:dyDescent="0.3">
      <c r="A111" s="13" t="s">
        <v>59</v>
      </c>
      <c r="B111" s="5" t="s">
        <v>405</v>
      </c>
      <c r="C111" s="140"/>
      <c r="D111" s="140"/>
    </row>
    <row r="112" spans="1:4" x14ac:dyDescent="0.3">
      <c r="A112" s="13" t="s">
        <v>58</v>
      </c>
      <c r="B112" s="5" t="s">
        <v>405</v>
      </c>
      <c r="C112" s="140"/>
      <c r="D112" s="140"/>
    </row>
    <row r="113" spans="1:4" x14ac:dyDescent="0.3">
      <c r="A113" s="13" t="s">
        <v>56</v>
      </c>
      <c r="B113" s="5" t="s">
        <v>405</v>
      </c>
      <c r="C113" s="140"/>
      <c r="D113" s="140"/>
    </row>
    <row r="114" spans="1:4" x14ac:dyDescent="0.3">
      <c r="A114" s="13" t="s">
        <v>57</v>
      </c>
      <c r="B114" s="5" t="s">
        <v>405</v>
      </c>
      <c r="C114" s="140"/>
      <c r="D114" s="140"/>
    </row>
    <row r="115" spans="1:4" x14ac:dyDescent="0.3">
      <c r="A115" s="15" t="s">
        <v>611</v>
      </c>
      <c r="B115" s="8" t="s">
        <v>405</v>
      </c>
      <c r="C115" s="140">
        <v>0</v>
      </c>
      <c r="D115" s="140">
        <v>0</v>
      </c>
    </row>
  </sheetData>
  <mergeCells count="2">
    <mergeCell ref="A1:C1"/>
    <mergeCell ref="A2:C2"/>
  </mergeCells>
  <pageMargins left="0.7" right="0.7" top="0.75" bottom="0.75" header="0.3" footer="0.3"/>
  <pageSetup paperSize="9" scale="75" orientation="portrait" r:id="rId1"/>
  <rowBreaks count="1" manualBreakCount="1">
    <brk id="51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view="pageBreakPreview" zoomScale="60" zoomScaleNormal="100" workbookViewId="0">
      <selection activeCell="A10" sqref="A10"/>
    </sheetView>
  </sheetViews>
  <sheetFormatPr defaultRowHeight="14.4" x14ac:dyDescent="0.3"/>
  <cols>
    <col min="1" max="1" width="100" customWidth="1"/>
    <col min="3" max="3" width="17" style="234" customWidth="1"/>
  </cols>
  <sheetData>
    <row r="1" spans="1:3" ht="28.5" customHeight="1" x14ac:dyDescent="0.35">
      <c r="A1" s="369" t="s">
        <v>656</v>
      </c>
      <c r="B1" s="373"/>
      <c r="C1" s="373"/>
    </row>
    <row r="2" spans="1:3" ht="26.25" customHeight="1" x14ac:dyDescent="0.35">
      <c r="A2" s="368" t="s">
        <v>646</v>
      </c>
      <c r="B2" s="368"/>
      <c r="C2" s="368"/>
    </row>
    <row r="3" spans="1:3" ht="18.75" customHeight="1" x14ac:dyDescent="0.35">
      <c r="A3" s="76"/>
      <c r="B3" s="78"/>
      <c r="C3" s="245"/>
    </row>
    <row r="4" spans="1:3" ht="23.25" customHeight="1" x14ac:dyDescent="0.3">
      <c r="A4" s="181" t="s">
        <v>96</v>
      </c>
      <c r="C4" s="234" t="s">
        <v>666</v>
      </c>
    </row>
    <row r="5" spans="1:3" ht="26.4" x14ac:dyDescent="0.3">
      <c r="A5" s="182" t="s">
        <v>76</v>
      </c>
      <c r="B5" s="3" t="s">
        <v>145</v>
      </c>
      <c r="C5" s="246" t="s">
        <v>112</v>
      </c>
    </row>
    <row r="6" spans="1:3" x14ac:dyDescent="0.3">
      <c r="A6" s="184" t="s">
        <v>635</v>
      </c>
      <c r="B6" s="7" t="s">
        <v>223</v>
      </c>
      <c r="C6" s="247">
        <v>0</v>
      </c>
    </row>
    <row r="7" spans="1:3" x14ac:dyDescent="0.3">
      <c r="A7" s="12" t="s">
        <v>452</v>
      </c>
      <c r="B7" s="6" t="s">
        <v>224</v>
      </c>
      <c r="C7" s="140"/>
    </row>
    <row r="8" spans="1:3" x14ac:dyDescent="0.3">
      <c r="A8" s="12" t="s">
        <v>453</v>
      </c>
      <c r="B8" s="6" t="s">
        <v>224</v>
      </c>
      <c r="C8" s="140"/>
    </row>
    <row r="9" spans="1:3" x14ac:dyDescent="0.3">
      <c r="A9" s="12" t="s">
        <v>454</v>
      </c>
      <c r="B9" s="6" t="s">
        <v>224</v>
      </c>
      <c r="C9" s="140"/>
    </row>
    <row r="10" spans="1:3" x14ac:dyDescent="0.3">
      <c r="A10" s="12" t="s">
        <v>455</v>
      </c>
      <c r="B10" s="6" t="s">
        <v>224</v>
      </c>
      <c r="C10" s="140"/>
    </row>
    <row r="11" spans="1:3" x14ac:dyDescent="0.3">
      <c r="A11" s="13" t="s">
        <v>456</v>
      </c>
      <c r="B11" s="6" t="s">
        <v>224</v>
      </c>
      <c r="C11" s="140"/>
    </row>
    <row r="12" spans="1:3" x14ac:dyDescent="0.3">
      <c r="A12" s="13" t="s">
        <v>457</v>
      </c>
      <c r="B12" s="6" t="s">
        <v>224</v>
      </c>
      <c r="C12" s="140"/>
    </row>
    <row r="13" spans="1:3" x14ac:dyDescent="0.3">
      <c r="A13" s="15" t="s">
        <v>116</v>
      </c>
      <c r="B13" s="14" t="s">
        <v>224</v>
      </c>
      <c r="C13" s="140">
        <f>SUM(C7:C12)</f>
        <v>0</v>
      </c>
    </row>
    <row r="14" spans="1:3" x14ac:dyDescent="0.3">
      <c r="A14" s="12" t="s">
        <v>458</v>
      </c>
      <c r="B14" s="6" t="s">
        <v>225</v>
      </c>
      <c r="C14" s="140">
        <v>0</v>
      </c>
    </row>
    <row r="15" spans="1:3" x14ac:dyDescent="0.3">
      <c r="A15" s="16" t="s">
        <v>115</v>
      </c>
      <c r="B15" s="14" t="s">
        <v>225</v>
      </c>
      <c r="C15" s="147">
        <f>SUM(C14)</f>
        <v>0</v>
      </c>
    </row>
    <row r="16" spans="1:3" x14ac:dyDescent="0.3">
      <c r="A16" s="12" t="s">
        <v>459</v>
      </c>
      <c r="B16" s="6" t="s">
        <v>226</v>
      </c>
      <c r="C16" s="140">
        <v>0</v>
      </c>
    </row>
    <row r="17" spans="1:3" x14ac:dyDescent="0.3">
      <c r="A17" s="12" t="s">
        <v>460</v>
      </c>
      <c r="B17" s="6" t="s">
        <v>226</v>
      </c>
      <c r="C17" s="140"/>
    </row>
    <row r="18" spans="1:3" x14ac:dyDescent="0.3">
      <c r="A18" s="13" t="s">
        <v>461</v>
      </c>
      <c r="B18" s="6" t="s">
        <v>226</v>
      </c>
      <c r="C18" s="140">
        <v>0</v>
      </c>
    </row>
    <row r="19" spans="1:3" x14ac:dyDescent="0.3">
      <c r="A19" s="13" t="s">
        <v>462</v>
      </c>
      <c r="B19" s="6" t="s">
        <v>226</v>
      </c>
      <c r="C19" s="140"/>
    </row>
    <row r="20" spans="1:3" x14ac:dyDescent="0.3">
      <c r="A20" s="13" t="s">
        <v>463</v>
      </c>
      <c r="B20" s="6" t="s">
        <v>226</v>
      </c>
      <c r="C20" s="140"/>
    </row>
    <row r="21" spans="1:3" ht="26.4" x14ac:dyDescent="0.3">
      <c r="A21" s="17" t="s">
        <v>464</v>
      </c>
      <c r="B21" s="6" t="s">
        <v>226</v>
      </c>
      <c r="C21" s="140"/>
    </row>
    <row r="22" spans="1:3" x14ac:dyDescent="0.3">
      <c r="A22" s="11" t="s">
        <v>114</v>
      </c>
      <c r="B22" s="14" t="s">
        <v>226</v>
      </c>
      <c r="C22" s="147">
        <f>SUM(C16:C21)</f>
        <v>0</v>
      </c>
    </row>
    <row r="23" spans="1:3" x14ac:dyDescent="0.3">
      <c r="A23" s="12" t="s">
        <v>465</v>
      </c>
      <c r="B23" s="6" t="s">
        <v>227</v>
      </c>
      <c r="C23" s="140"/>
    </row>
    <row r="24" spans="1:3" x14ac:dyDescent="0.3">
      <c r="A24" s="12" t="s">
        <v>466</v>
      </c>
      <c r="B24" s="6" t="s">
        <v>227</v>
      </c>
      <c r="C24" s="140">
        <v>300000</v>
      </c>
    </row>
    <row r="25" spans="1:3" x14ac:dyDescent="0.3">
      <c r="A25" s="11" t="s">
        <v>113</v>
      </c>
      <c r="B25" s="8" t="s">
        <v>227</v>
      </c>
      <c r="C25" s="140">
        <f>SUM(C23:C24)</f>
        <v>300000</v>
      </c>
    </row>
    <row r="26" spans="1:3" x14ac:dyDescent="0.3">
      <c r="A26" s="12" t="s">
        <v>467</v>
      </c>
      <c r="B26" s="6" t="s">
        <v>228</v>
      </c>
      <c r="C26" s="140"/>
    </row>
    <row r="27" spans="1:3" x14ac:dyDescent="0.3">
      <c r="A27" s="12" t="s">
        <v>468</v>
      </c>
      <c r="B27" s="6" t="s">
        <v>228</v>
      </c>
      <c r="C27" s="140"/>
    </row>
    <row r="28" spans="1:3" x14ac:dyDescent="0.3">
      <c r="A28" s="13" t="s">
        <v>469</v>
      </c>
      <c r="B28" s="6" t="s">
        <v>228</v>
      </c>
      <c r="C28" s="140">
        <v>540000</v>
      </c>
    </row>
    <row r="29" spans="1:3" x14ac:dyDescent="0.3">
      <c r="A29" s="13" t="s">
        <v>634</v>
      </c>
      <c r="B29" s="6" t="s">
        <v>228</v>
      </c>
      <c r="C29" s="140">
        <v>0</v>
      </c>
    </row>
    <row r="30" spans="1:3" x14ac:dyDescent="0.3">
      <c r="A30" s="13" t="s">
        <v>470</v>
      </c>
      <c r="B30" s="6" t="s">
        <v>228</v>
      </c>
      <c r="C30" s="140">
        <v>2890000</v>
      </c>
    </row>
    <row r="31" spans="1:3" x14ac:dyDescent="0.3">
      <c r="A31" s="13" t="s">
        <v>471</v>
      </c>
      <c r="B31" s="6" t="s">
        <v>228</v>
      </c>
      <c r="C31" s="140"/>
    </row>
    <row r="32" spans="1:3" x14ac:dyDescent="0.3">
      <c r="A32" s="13" t="s">
        <v>472</v>
      </c>
      <c r="B32" s="6" t="s">
        <v>228</v>
      </c>
      <c r="C32" s="140"/>
    </row>
    <row r="33" spans="1:3" x14ac:dyDescent="0.3">
      <c r="A33" s="13" t="s">
        <v>473</v>
      </c>
      <c r="B33" s="6" t="s">
        <v>228</v>
      </c>
      <c r="C33" s="140"/>
    </row>
    <row r="34" spans="1:3" x14ac:dyDescent="0.3">
      <c r="A34" s="13" t="s">
        <v>474</v>
      </c>
      <c r="B34" s="6" t="s">
        <v>228</v>
      </c>
      <c r="C34" s="140"/>
    </row>
    <row r="35" spans="1:3" x14ac:dyDescent="0.3">
      <c r="A35" s="13" t="s">
        <v>475</v>
      </c>
      <c r="B35" s="6" t="s">
        <v>228</v>
      </c>
      <c r="C35" s="140"/>
    </row>
    <row r="36" spans="1:3" ht="26.4" x14ac:dyDescent="0.3">
      <c r="A36" s="13" t="s">
        <v>476</v>
      </c>
      <c r="B36" s="6" t="s">
        <v>228</v>
      </c>
      <c r="C36" s="140"/>
    </row>
    <row r="37" spans="1:3" ht="26.4" x14ac:dyDescent="0.3">
      <c r="A37" s="13" t="s">
        <v>477</v>
      </c>
      <c r="B37" s="6" t="s">
        <v>228</v>
      </c>
      <c r="C37" s="140"/>
    </row>
    <row r="38" spans="1:3" x14ac:dyDescent="0.3">
      <c r="A38" s="11" t="s">
        <v>478</v>
      </c>
      <c r="B38" s="14" t="s">
        <v>228</v>
      </c>
      <c r="C38" s="147">
        <f>SUM(C26:C37)</f>
        <v>3430000</v>
      </c>
    </row>
    <row r="39" spans="1:3" ht="15.6" x14ac:dyDescent="0.3">
      <c r="A39" s="183" t="s">
        <v>479</v>
      </c>
      <c r="B39" s="9" t="s">
        <v>229</v>
      </c>
      <c r="C39" s="147">
        <f>SUM(C6+C15+C13+C22+C25+C38)</f>
        <v>3730000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headerFooter>
    <oddHeader>&amp;R&amp;8 &amp;10 15. számú melléklet az 1/2020. (II 13.)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view="pageBreakPreview" topLeftCell="A19" zoomScale="60" zoomScaleNormal="100" workbookViewId="0">
      <selection activeCell="D34" sqref="D34"/>
    </sheetView>
  </sheetViews>
  <sheetFormatPr defaultRowHeight="14.4" x14ac:dyDescent="0.3"/>
  <cols>
    <col min="1" max="1" width="91.21875" customWidth="1"/>
    <col min="2" max="2" width="10.77734375" customWidth="1"/>
    <col min="3" max="3" width="16.21875" customWidth="1"/>
    <col min="4" max="4" width="26" bestFit="1" customWidth="1"/>
  </cols>
  <sheetData>
    <row r="1" spans="1:4" ht="27" customHeight="1" x14ac:dyDescent="0.35">
      <c r="A1" s="369" t="s">
        <v>656</v>
      </c>
      <c r="B1" s="371"/>
      <c r="C1" s="371"/>
    </row>
    <row r="2" spans="1:4" ht="27" customHeight="1" x14ac:dyDescent="0.35">
      <c r="A2" s="370" t="s">
        <v>650</v>
      </c>
      <c r="B2" s="371"/>
      <c r="C2" s="371"/>
    </row>
    <row r="3" spans="1:4" ht="19.5" customHeight="1" x14ac:dyDescent="0.35">
      <c r="A3" s="66"/>
      <c r="B3" s="67"/>
      <c r="C3" s="67"/>
    </row>
    <row r="4" spans="1:4" x14ac:dyDescent="0.3">
      <c r="A4" s="87" t="s">
        <v>667</v>
      </c>
    </row>
    <row r="5" spans="1:4" ht="26.4" x14ac:dyDescent="0.3">
      <c r="A5" s="40" t="s">
        <v>76</v>
      </c>
      <c r="B5" s="3" t="s">
        <v>145</v>
      </c>
      <c r="C5" s="75" t="s">
        <v>112</v>
      </c>
      <c r="D5" s="270" t="s">
        <v>672</v>
      </c>
    </row>
    <row r="6" spans="1:4" x14ac:dyDescent="0.3">
      <c r="A6" s="13" t="s">
        <v>22</v>
      </c>
      <c r="B6" s="6" t="s">
        <v>235</v>
      </c>
      <c r="C6" s="162"/>
      <c r="D6" s="27"/>
    </row>
    <row r="7" spans="1:4" x14ac:dyDescent="0.3">
      <c r="A7" s="13" t="s">
        <v>23</v>
      </c>
      <c r="B7" s="6" t="s">
        <v>235</v>
      </c>
      <c r="C7" s="162"/>
      <c r="D7" s="27"/>
    </row>
    <row r="8" spans="1:4" x14ac:dyDescent="0.3">
      <c r="A8" s="13" t="s">
        <v>24</v>
      </c>
      <c r="B8" s="6" t="s">
        <v>235</v>
      </c>
      <c r="C8" s="162"/>
      <c r="D8" s="27"/>
    </row>
    <row r="9" spans="1:4" x14ac:dyDescent="0.3">
      <c r="A9" s="13" t="s">
        <v>25</v>
      </c>
      <c r="B9" s="6" t="s">
        <v>235</v>
      </c>
      <c r="C9" s="162"/>
      <c r="D9" s="27"/>
    </row>
    <row r="10" spans="1:4" x14ac:dyDescent="0.3">
      <c r="A10" s="13" t="s">
        <v>26</v>
      </c>
      <c r="B10" s="6" t="s">
        <v>235</v>
      </c>
      <c r="C10" s="162"/>
      <c r="D10" s="27"/>
    </row>
    <row r="11" spans="1:4" x14ac:dyDescent="0.3">
      <c r="A11" s="13" t="s">
        <v>27</v>
      </c>
      <c r="B11" s="6" t="s">
        <v>235</v>
      </c>
      <c r="C11" s="162"/>
      <c r="D11" s="27"/>
    </row>
    <row r="12" spans="1:4" x14ac:dyDescent="0.3">
      <c r="A12" s="13" t="s">
        <v>28</v>
      </c>
      <c r="B12" s="6" t="s">
        <v>235</v>
      </c>
      <c r="C12" s="162"/>
      <c r="D12" s="27"/>
    </row>
    <row r="13" spans="1:4" x14ac:dyDescent="0.3">
      <c r="A13" s="13" t="s">
        <v>29</v>
      </c>
      <c r="B13" s="6" t="s">
        <v>235</v>
      </c>
      <c r="C13" s="162"/>
      <c r="D13" s="27"/>
    </row>
    <row r="14" spans="1:4" x14ac:dyDescent="0.3">
      <c r="A14" s="13" t="s">
        <v>30</v>
      </c>
      <c r="B14" s="6" t="s">
        <v>235</v>
      </c>
      <c r="C14" s="162"/>
      <c r="D14" s="27"/>
    </row>
    <row r="15" spans="1:4" x14ac:dyDescent="0.3">
      <c r="A15" s="13" t="s">
        <v>31</v>
      </c>
      <c r="B15" s="6" t="s">
        <v>235</v>
      </c>
      <c r="C15" s="162"/>
      <c r="D15" s="27"/>
    </row>
    <row r="16" spans="1:4" ht="26.4" x14ac:dyDescent="0.3">
      <c r="A16" s="11" t="s">
        <v>480</v>
      </c>
      <c r="B16" s="8" t="s">
        <v>235</v>
      </c>
      <c r="C16" s="162"/>
      <c r="D16" s="27"/>
    </row>
    <row r="17" spans="1:4" x14ac:dyDescent="0.3">
      <c r="A17" s="13" t="s">
        <v>22</v>
      </c>
      <c r="B17" s="6" t="s">
        <v>236</v>
      </c>
      <c r="C17" s="162"/>
      <c r="D17" s="27"/>
    </row>
    <row r="18" spans="1:4" x14ac:dyDescent="0.3">
      <c r="A18" s="13" t="s">
        <v>23</v>
      </c>
      <c r="B18" s="6" t="s">
        <v>236</v>
      </c>
      <c r="C18" s="162"/>
      <c r="D18" s="27"/>
    </row>
    <row r="19" spans="1:4" x14ac:dyDescent="0.3">
      <c r="A19" s="13" t="s">
        <v>24</v>
      </c>
      <c r="B19" s="6" t="s">
        <v>236</v>
      </c>
      <c r="C19" s="162"/>
      <c r="D19" s="27"/>
    </row>
    <row r="20" spans="1:4" x14ac:dyDescent="0.3">
      <c r="A20" s="13" t="s">
        <v>25</v>
      </c>
      <c r="B20" s="6" t="s">
        <v>236</v>
      </c>
      <c r="C20" s="162"/>
      <c r="D20" s="27"/>
    </row>
    <row r="21" spans="1:4" x14ac:dyDescent="0.3">
      <c r="A21" s="13" t="s">
        <v>26</v>
      </c>
      <c r="B21" s="6" t="s">
        <v>236</v>
      </c>
      <c r="C21" s="162"/>
      <c r="D21" s="27"/>
    </row>
    <row r="22" spans="1:4" x14ac:dyDescent="0.3">
      <c r="A22" s="13" t="s">
        <v>27</v>
      </c>
      <c r="B22" s="6" t="s">
        <v>236</v>
      </c>
      <c r="C22" s="162"/>
      <c r="D22" s="27"/>
    </row>
    <row r="23" spans="1:4" x14ac:dyDescent="0.3">
      <c r="A23" s="13" t="s">
        <v>28</v>
      </c>
      <c r="B23" s="6" t="s">
        <v>236</v>
      </c>
      <c r="C23" s="162"/>
      <c r="D23" s="27"/>
    </row>
    <row r="24" spans="1:4" x14ac:dyDescent="0.3">
      <c r="A24" s="13" t="s">
        <v>29</v>
      </c>
      <c r="B24" s="6" t="s">
        <v>236</v>
      </c>
      <c r="C24" s="162"/>
      <c r="D24" s="27"/>
    </row>
    <row r="25" spans="1:4" x14ac:dyDescent="0.3">
      <c r="A25" s="13" t="s">
        <v>30</v>
      </c>
      <c r="B25" s="6" t="s">
        <v>236</v>
      </c>
      <c r="C25" s="162"/>
      <c r="D25" s="27"/>
    </row>
    <row r="26" spans="1:4" x14ac:dyDescent="0.3">
      <c r="A26" s="13" t="s">
        <v>31</v>
      </c>
      <c r="B26" s="6" t="s">
        <v>236</v>
      </c>
      <c r="C26" s="162"/>
      <c r="D26" s="27"/>
    </row>
    <row r="27" spans="1:4" ht="26.4" x14ac:dyDescent="0.3">
      <c r="A27" s="11" t="s">
        <v>481</v>
      </c>
      <c r="B27" s="8" t="s">
        <v>236</v>
      </c>
      <c r="C27" s="162"/>
      <c r="D27" s="27"/>
    </row>
    <row r="28" spans="1:4" x14ac:dyDescent="0.3">
      <c r="A28" s="13" t="s">
        <v>22</v>
      </c>
      <c r="B28" s="6" t="s">
        <v>237</v>
      </c>
      <c r="C28" s="162"/>
      <c r="D28" s="27"/>
    </row>
    <row r="29" spans="1:4" x14ac:dyDescent="0.3">
      <c r="A29" s="13" t="s">
        <v>23</v>
      </c>
      <c r="B29" s="6" t="s">
        <v>237</v>
      </c>
      <c r="C29" s="162"/>
      <c r="D29" s="27"/>
    </row>
    <row r="30" spans="1:4" x14ac:dyDescent="0.3">
      <c r="A30" s="13" t="s">
        <v>24</v>
      </c>
      <c r="B30" s="6" t="s">
        <v>237</v>
      </c>
      <c r="C30" s="162"/>
      <c r="D30" s="27"/>
    </row>
    <row r="31" spans="1:4" x14ac:dyDescent="0.3">
      <c r="A31" s="13" t="s">
        <v>25</v>
      </c>
      <c r="B31" s="6" t="s">
        <v>237</v>
      </c>
      <c r="C31" s="162"/>
      <c r="D31" s="27"/>
    </row>
    <row r="32" spans="1:4" x14ac:dyDescent="0.3">
      <c r="A32" s="13" t="s">
        <v>26</v>
      </c>
      <c r="B32" s="6" t="s">
        <v>237</v>
      </c>
      <c r="C32" s="162"/>
      <c r="D32" s="27"/>
    </row>
    <row r="33" spans="1:4" x14ac:dyDescent="0.3">
      <c r="A33" s="13" t="s">
        <v>27</v>
      </c>
      <c r="B33" s="6" t="s">
        <v>237</v>
      </c>
      <c r="C33" s="162"/>
      <c r="D33" s="27"/>
    </row>
    <row r="34" spans="1:4" x14ac:dyDescent="0.3">
      <c r="A34" s="13" t="s">
        <v>28</v>
      </c>
      <c r="B34" s="6" t="s">
        <v>237</v>
      </c>
      <c r="C34" s="162">
        <v>7150000</v>
      </c>
      <c r="D34" s="277">
        <v>7150000</v>
      </c>
    </row>
    <row r="35" spans="1:4" x14ac:dyDescent="0.3">
      <c r="A35" s="13" t="s">
        <v>29</v>
      </c>
      <c r="B35" s="6" t="s">
        <v>237</v>
      </c>
      <c r="C35" s="162"/>
      <c r="D35" s="27"/>
    </row>
    <row r="36" spans="1:4" x14ac:dyDescent="0.3">
      <c r="A36" s="13" t="s">
        <v>30</v>
      </c>
      <c r="B36" s="6" t="s">
        <v>237</v>
      </c>
      <c r="C36" s="162"/>
      <c r="D36" s="27"/>
    </row>
    <row r="37" spans="1:4" ht="15" thickBot="1" x14ac:dyDescent="0.35">
      <c r="A37" s="112" t="s">
        <v>31</v>
      </c>
      <c r="B37" s="135" t="s">
        <v>237</v>
      </c>
      <c r="C37" s="163"/>
      <c r="D37" s="109"/>
    </row>
    <row r="38" spans="1:4" ht="15" thickBot="1" x14ac:dyDescent="0.35">
      <c r="A38" s="154" t="s">
        <v>482</v>
      </c>
      <c r="B38" s="155" t="s">
        <v>237</v>
      </c>
      <c r="C38" s="164">
        <f>SUM(C28:C37)</f>
        <v>7150000</v>
      </c>
      <c r="D38" s="142">
        <f>SUM(D28:D37)</f>
        <v>7150000</v>
      </c>
    </row>
    <row r="39" spans="1:4" x14ac:dyDescent="0.3">
      <c r="A39" s="110" t="s">
        <v>32</v>
      </c>
      <c r="B39" s="114" t="s">
        <v>239</v>
      </c>
      <c r="C39" s="165"/>
      <c r="D39" s="111"/>
    </row>
    <row r="40" spans="1:4" x14ac:dyDescent="0.3">
      <c r="A40" s="13" t="s">
        <v>33</v>
      </c>
      <c r="B40" s="5" t="s">
        <v>239</v>
      </c>
      <c r="C40" s="162">
        <v>0</v>
      </c>
      <c r="D40" s="27">
        <v>0</v>
      </c>
    </row>
    <row r="41" spans="1:4" x14ac:dyDescent="0.3">
      <c r="A41" s="13" t="s">
        <v>34</v>
      </c>
      <c r="B41" s="5" t="s">
        <v>239</v>
      </c>
      <c r="C41" s="162"/>
      <c r="D41" s="27"/>
    </row>
    <row r="42" spans="1:4" x14ac:dyDescent="0.3">
      <c r="A42" s="5" t="s">
        <v>35</v>
      </c>
      <c r="B42" s="5" t="s">
        <v>239</v>
      </c>
      <c r="C42" s="162"/>
      <c r="D42" s="27"/>
    </row>
    <row r="43" spans="1:4" x14ac:dyDescent="0.3">
      <c r="A43" s="5" t="s">
        <v>36</v>
      </c>
      <c r="B43" s="5" t="s">
        <v>239</v>
      </c>
      <c r="C43" s="162"/>
      <c r="D43" s="27"/>
    </row>
    <row r="44" spans="1:4" x14ac:dyDescent="0.3">
      <c r="A44" s="5" t="s">
        <v>37</v>
      </c>
      <c r="B44" s="5" t="s">
        <v>239</v>
      </c>
      <c r="C44" s="162"/>
      <c r="D44" s="27"/>
    </row>
    <row r="45" spans="1:4" x14ac:dyDescent="0.3">
      <c r="A45" s="13" t="s">
        <v>38</v>
      </c>
      <c r="B45" s="5" t="s">
        <v>239</v>
      </c>
      <c r="C45" s="162"/>
      <c r="D45" s="27"/>
    </row>
    <row r="46" spans="1:4" x14ac:dyDescent="0.3">
      <c r="A46" s="13" t="s">
        <v>39</v>
      </c>
      <c r="B46" s="5" t="s">
        <v>239</v>
      </c>
      <c r="C46" s="162"/>
      <c r="D46" s="27"/>
    </row>
    <row r="47" spans="1:4" x14ac:dyDescent="0.3">
      <c r="A47" s="13" t="s">
        <v>40</v>
      </c>
      <c r="B47" s="5" t="s">
        <v>239</v>
      </c>
      <c r="C47" s="162"/>
      <c r="D47" s="27"/>
    </row>
    <row r="48" spans="1:4" x14ac:dyDescent="0.3">
      <c r="A48" s="13" t="s">
        <v>41</v>
      </c>
      <c r="B48" s="5" t="s">
        <v>239</v>
      </c>
      <c r="C48" s="162"/>
      <c r="D48" s="27"/>
    </row>
    <row r="49" spans="1:4" ht="26.4" x14ac:dyDescent="0.3">
      <c r="A49" s="11" t="s">
        <v>483</v>
      </c>
      <c r="B49" s="8" t="s">
        <v>239</v>
      </c>
      <c r="C49" s="162">
        <f>SUM(C39:C48)</f>
        <v>0</v>
      </c>
      <c r="D49" s="27">
        <v>0</v>
      </c>
    </row>
    <row r="50" spans="1:4" x14ac:dyDescent="0.3">
      <c r="A50" s="13" t="s">
        <v>32</v>
      </c>
      <c r="B50" s="5" t="s">
        <v>244</v>
      </c>
      <c r="C50" s="162"/>
      <c r="D50" s="27"/>
    </row>
    <row r="51" spans="1:4" x14ac:dyDescent="0.3">
      <c r="A51" s="13" t="s">
        <v>33</v>
      </c>
      <c r="B51" s="5" t="s">
        <v>244</v>
      </c>
      <c r="C51" s="162"/>
      <c r="D51" s="27"/>
    </row>
    <row r="52" spans="1:4" x14ac:dyDescent="0.3">
      <c r="A52" s="13" t="s">
        <v>34</v>
      </c>
      <c r="B52" s="5" t="s">
        <v>244</v>
      </c>
      <c r="C52" s="162"/>
      <c r="D52" s="27"/>
    </row>
    <row r="53" spans="1:4" x14ac:dyDescent="0.3">
      <c r="A53" s="5" t="s">
        <v>35</v>
      </c>
      <c r="B53" s="5" t="s">
        <v>244</v>
      </c>
      <c r="C53" s="162"/>
      <c r="D53" s="27"/>
    </row>
    <row r="54" spans="1:4" x14ac:dyDescent="0.3">
      <c r="A54" s="5" t="s">
        <v>36</v>
      </c>
      <c r="B54" s="5" t="s">
        <v>244</v>
      </c>
      <c r="C54" s="162"/>
      <c r="D54" s="27"/>
    </row>
    <row r="55" spans="1:4" x14ac:dyDescent="0.3">
      <c r="A55" s="5" t="s">
        <v>37</v>
      </c>
      <c r="B55" s="5" t="s">
        <v>244</v>
      </c>
      <c r="C55" s="162"/>
      <c r="D55" s="27"/>
    </row>
    <row r="56" spans="1:4" x14ac:dyDescent="0.3">
      <c r="A56" s="13" t="s">
        <v>38</v>
      </c>
      <c r="B56" s="5" t="s">
        <v>244</v>
      </c>
      <c r="C56" s="162">
        <v>0</v>
      </c>
      <c r="D56" s="27">
        <v>0</v>
      </c>
    </row>
    <row r="57" spans="1:4" x14ac:dyDescent="0.3">
      <c r="A57" s="13" t="s">
        <v>42</v>
      </c>
      <c r="B57" s="5" t="s">
        <v>244</v>
      </c>
      <c r="C57" s="162"/>
      <c r="D57" s="27"/>
    </row>
    <row r="58" spans="1:4" x14ac:dyDescent="0.3">
      <c r="A58" s="13" t="s">
        <v>40</v>
      </c>
      <c r="B58" s="5" t="s">
        <v>244</v>
      </c>
      <c r="C58" s="162"/>
      <c r="D58" s="27"/>
    </row>
    <row r="59" spans="1:4" ht="15" thickBot="1" x14ac:dyDescent="0.35">
      <c r="A59" s="112" t="s">
        <v>41</v>
      </c>
      <c r="B59" s="115" t="s">
        <v>244</v>
      </c>
      <c r="C59" s="163"/>
      <c r="D59" s="27"/>
    </row>
    <row r="60" spans="1:4" ht="15" thickBot="1" x14ac:dyDescent="0.35">
      <c r="A60" s="157" t="s">
        <v>484</v>
      </c>
      <c r="B60" s="155" t="s">
        <v>244</v>
      </c>
      <c r="C60" s="164">
        <f>SUM(C50:C59)</f>
        <v>0</v>
      </c>
      <c r="D60" s="27">
        <v>0</v>
      </c>
    </row>
    <row r="61" spans="1:4" x14ac:dyDescent="0.3">
      <c r="A61" s="110" t="s">
        <v>22</v>
      </c>
      <c r="B61" s="156" t="s">
        <v>272</v>
      </c>
      <c r="C61" s="165"/>
      <c r="D61" s="27"/>
    </row>
    <row r="62" spans="1:4" x14ac:dyDescent="0.3">
      <c r="A62" s="13" t="s">
        <v>23</v>
      </c>
      <c r="B62" s="6" t="s">
        <v>272</v>
      </c>
      <c r="C62" s="162"/>
      <c r="D62" s="27"/>
    </row>
    <row r="63" spans="1:4" x14ac:dyDescent="0.3">
      <c r="A63" s="13" t="s">
        <v>24</v>
      </c>
      <c r="B63" s="6" t="s">
        <v>272</v>
      </c>
      <c r="C63" s="162"/>
      <c r="D63" s="27"/>
    </row>
    <row r="64" spans="1:4" x14ac:dyDescent="0.3">
      <c r="A64" s="13" t="s">
        <v>25</v>
      </c>
      <c r="B64" s="6" t="s">
        <v>272</v>
      </c>
      <c r="C64" s="162"/>
      <c r="D64" s="27"/>
    </row>
    <row r="65" spans="1:4" x14ac:dyDescent="0.3">
      <c r="A65" s="13" t="s">
        <v>26</v>
      </c>
      <c r="B65" s="6" t="s">
        <v>272</v>
      </c>
      <c r="C65" s="162"/>
      <c r="D65" s="27"/>
    </row>
    <row r="66" spans="1:4" x14ac:dyDescent="0.3">
      <c r="A66" s="13" t="s">
        <v>27</v>
      </c>
      <c r="B66" s="6" t="s">
        <v>272</v>
      </c>
      <c r="C66" s="162"/>
      <c r="D66" s="27"/>
    </row>
    <row r="67" spans="1:4" x14ac:dyDescent="0.3">
      <c r="A67" s="13" t="s">
        <v>28</v>
      </c>
      <c r="B67" s="6" t="s">
        <v>272</v>
      </c>
      <c r="C67" s="162"/>
      <c r="D67" s="27"/>
    </row>
    <row r="68" spans="1:4" x14ac:dyDescent="0.3">
      <c r="A68" s="13" t="s">
        <v>29</v>
      </c>
      <c r="B68" s="6" t="s">
        <v>272</v>
      </c>
      <c r="C68" s="162"/>
      <c r="D68" s="27"/>
    </row>
    <row r="69" spans="1:4" x14ac:dyDescent="0.3">
      <c r="A69" s="13" t="s">
        <v>30</v>
      </c>
      <c r="B69" s="6" t="s">
        <v>272</v>
      </c>
      <c r="C69" s="162"/>
      <c r="D69" s="27"/>
    </row>
    <row r="70" spans="1:4" x14ac:dyDescent="0.3">
      <c r="A70" s="13" t="s">
        <v>31</v>
      </c>
      <c r="B70" s="6" t="s">
        <v>272</v>
      </c>
      <c r="C70" s="162"/>
      <c r="D70" s="27"/>
    </row>
    <row r="71" spans="1:4" ht="26.4" x14ac:dyDescent="0.3">
      <c r="A71" s="11" t="s">
        <v>493</v>
      </c>
      <c r="B71" s="8" t="s">
        <v>272</v>
      </c>
      <c r="C71" s="162"/>
      <c r="D71" s="27"/>
    </row>
    <row r="72" spans="1:4" x14ac:dyDescent="0.3">
      <c r="A72" s="13" t="s">
        <v>22</v>
      </c>
      <c r="B72" s="6" t="s">
        <v>273</v>
      </c>
      <c r="C72" s="162"/>
      <c r="D72" s="27"/>
    </row>
    <row r="73" spans="1:4" x14ac:dyDescent="0.3">
      <c r="A73" s="13" t="s">
        <v>23</v>
      </c>
      <c r="B73" s="6" t="s">
        <v>273</v>
      </c>
      <c r="C73" s="162"/>
      <c r="D73" s="27"/>
    </row>
    <row r="74" spans="1:4" x14ac:dyDescent="0.3">
      <c r="A74" s="13" t="s">
        <v>24</v>
      </c>
      <c r="B74" s="6" t="s">
        <v>273</v>
      </c>
      <c r="C74" s="162"/>
      <c r="D74" s="27"/>
    </row>
    <row r="75" spans="1:4" x14ac:dyDescent="0.3">
      <c r="A75" s="13" t="s">
        <v>25</v>
      </c>
      <c r="B75" s="6" t="s">
        <v>273</v>
      </c>
      <c r="C75" s="162"/>
      <c r="D75" s="27"/>
    </row>
    <row r="76" spans="1:4" x14ac:dyDescent="0.3">
      <c r="A76" s="13" t="s">
        <v>26</v>
      </c>
      <c r="B76" s="6" t="s">
        <v>273</v>
      </c>
      <c r="C76" s="162"/>
      <c r="D76" s="27"/>
    </row>
    <row r="77" spans="1:4" x14ac:dyDescent="0.3">
      <c r="A77" s="13" t="s">
        <v>27</v>
      </c>
      <c r="B77" s="6" t="s">
        <v>273</v>
      </c>
      <c r="C77" s="162"/>
      <c r="D77" s="27"/>
    </row>
    <row r="78" spans="1:4" x14ac:dyDescent="0.3">
      <c r="A78" s="13" t="s">
        <v>28</v>
      </c>
      <c r="B78" s="6" t="s">
        <v>273</v>
      </c>
      <c r="C78" s="162"/>
      <c r="D78" s="27"/>
    </row>
    <row r="79" spans="1:4" x14ac:dyDescent="0.3">
      <c r="A79" s="13" t="s">
        <v>29</v>
      </c>
      <c r="B79" s="6" t="s">
        <v>273</v>
      </c>
      <c r="C79" s="162"/>
      <c r="D79" s="27"/>
    </row>
    <row r="80" spans="1:4" x14ac:dyDescent="0.3">
      <c r="A80" s="13" t="s">
        <v>30</v>
      </c>
      <c r="B80" s="6" t="s">
        <v>273</v>
      </c>
      <c r="C80" s="162"/>
      <c r="D80" s="27"/>
    </row>
    <row r="81" spans="1:4" x14ac:dyDescent="0.3">
      <c r="A81" s="13" t="s">
        <v>31</v>
      </c>
      <c r="B81" s="6" t="s">
        <v>273</v>
      </c>
      <c r="C81" s="162"/>
      <c r="D81" s="27"/>
    </row>
    <row r="82" spans="1:4" ht="26.4" x14ac:dyDescent="0.3">
      <c r="A82" s="11" t="s">
        <v>492</v>
      </c>
      <c r="B82" s="8" t="s">
        <v>273</v>
      </c>
      <c r="C82" s="162"/>
      <c r="D82" s="27"/>
    </row>
    <row r="83" spans="1:4" x14ac:dyDescent="0.3">
      <c r="A83" s="13" t="s">
        <v>22</v>
      </c>
      <c r="B83" s="6" t="s">
        <v>274</v>
      </c>
      <c r="C83" s="162"/>
      <c r="D83" s="27"/>
    </row>
    <row r="84" spans="1:4" x14ac:dyDescent="0.3">
      <c r="A84" s="13" t="s">
        <v>23</v>
      </c>
      <c r="B84" s="6" t="s">
        <v>274</v>
      </c>
      <c r="C84" s="162"/>
      <c r="D84" s="27"/>
    </row>
    <row r="85" spans="1:4" x14ac:dyDescent="0.3">
      <c r="A85" s="13" t="s">
        <v>24</v>
      </c>
      <c r="B85" s="6" t="s">
        <v>274</v>
      </c>
      <c r="C85" s="162"/>
      <c r="D85" s="27"/>
    </row>
    <row r="86" spans="1:4" x14ac:dyDescent="0.3">
      <c r="A86" s="13" t="s">
        <v>25</v>
      </c>
      <c r="B86" s="6" t="s">
        <v>274</v>
      </c>
      <c r="C86" s="162"/>
      <c r="D86" s="27"/>
    </row>
    <row r="87" spans="1:4" x14ac:dyDescent="0.3">
      <c r="A87" s="13" t="s">
        <v>26</v>
      </c>
      <c r="B87" s="6" t="s">
        <v>274</v>
      </c>
      <c r="C87" s="162"/>
      <c r="D87" s="27"/>
    </row>
    <row r="88" spans="1:4" x14ac:dyDescent="0.3">
      <c r="A88" s="13" t="s">
        <v>27</v>
      </c>
      <c r="B88" s="6" t="s">
        <v>274</v>
      </c>
      <c r="C88" s="162"/>
      <c r="D88" s="27"/>
    </row>
    <row r="89" spans="1:4" x14ac:dyDescent="0.3">
      <c r="A89" s="13" t="s">
        <v>28</v>
      </c>
      <c r="B89" s="6" t="s">
        <v>274</v>
      </c>
      <c r="C89" s="162">
        <v>0</v>
      </c>
      <c r="D89" s="27">
        <v>0</v>
      </c>
    </row>
    <row r="90" spans="1:4" x14ac:dyDescent="0.3">
      <c r="A90" s="13" t="s">
        <v>29</v>
      </c>
      <c r="B90" s="6" t="s">
        <v>274</v>
      </c>
      <c r="C90" s="162"/>
      <c r="D90" s="27"/>
    </row>
    <row r="91" spans="1:4" x14ac:dyDescent="0.3">
      <c r="A91" s="13" t="s">
        <v>30</v>
      </c>
      <c r="B91" s="6" t="s">
        <v>274</v>
      </c>
      <c r="C91" s="162"/>
      <c r="D91" s="27"/>
    </row>
    <row r="92" spans="1:4" x14ac:dyDescent="0.3">
      <c r="A92" s="13" t="s">
        <v>31</v>
      </c>
      <c r="B92" s="6" t="s">
        <v>274</v>
      </c>
      <c r="C92" s="162"/>
      <c r="D92" s="27"/>
    </row>
    <row r="93" spans="1:4" x14ac:dyDescent="0.3">
      <c r="A93" s="11" t="s">
        <v>491</v>
      </c>
      <c r="B93" s="8" t="s">
        <v>274</v>
      </c>
      <c r="C93" s="162">
        <f>SUM(C83:C92)</f>
        <v>0</v>
      </c>
      <c r="D93" s="27">
        <v>0</v>
      </c>
    </row>
    <row r="94" spans="1:4" x14ac:dyDescent="0.3">
      <c r="A94" s="13" t="s">
        <v>32</v>
      </c>
      <c r="B94" s="5" t="s">
        <v>276</v>
      </c>
      <c r="C94" s="162"/>
      <c r="D94" s="27"/>
    </row>
    <row r="95" spans="1:4" x14ac:dyDescent="0.3">
      <c r="A95" s="13" t="s">
        <v>33</v>
      </c>
      <c r="B95" s="6" t="s">
        <v>276</v>
      </c>
      <c r="C95" s="162"/>
      <c r="D95" s="27"/>
    </row>
    <row r="96" spans="1:4" x14ac:dyDescent="0.3">
      <c r="A96" s="13" t="s">
        <v>34</v>
      </c>
      <c r="B96" s="5" t="s">
        <v>276</v>
      </c>
      <c r="C96" s="162"/>
      <c r="D96" s="27"/>
    </row>
    <row r="97" spans="1:4" x14ac:dyDescent="0.3">
      <c r="A97" s="5" t="s">
        <v>35</v>
      </c>
      <c r="B97" s="6" t="s">
        <v>276</v>
      </c>
      <c r="C97" s="162"/>
      <c r="D97" s="27"/>
    </row>
    <row r="98" spans="1:4" x14ac:dyDescent="0.3">
      <c r="A98" s="5" t="s">
        <v>36</v>
      </c>
      <c r="B98" s="5" t="s">
        <v>276</v>
      </c>
      <c r="C98" s="162"/>
      <c r="D98" s="27"/>
    </row>
    <row r="99" spans="1:4" x14ac:dyDescent="0.3">
      <c r="A99" s="5" t="s">
        <v>37</v>
      </c>
      <c r="B99" s="6" t="s">
        <v>276</v>
      </c>
      <c r="C99" s="162"/>
      <c r="D99" s="27"/>
    </row>
    <row r="100" spans="1:4" x14ac:dyDescent="0.3">
      <c r="A100" s="13" t="s">
        <v>38</v>
      </c>
      <c r="B100" s="5" t="s">
        <v>276</v>
      </c>
      <c r="C100" s="162"/>
      <c r="D100" s="27"/>
    </row>
    <row r="101" spans="1:4" x14ac:dyDescent="0.3">
      <c r="A101" s="13" t="s">
        <v>42</v>
      </c>
      <c r="B101" s="6" t="s">
        <v>276</v>
      </c>
      <c r="C101" s="162"/>
      <c r="D101" s="27"/>
    </row>
    <row r="102" spans="1:4" x14ac:dyDescent="0.3">
      <c r="A102" s="13" t="s">
        <v>40</v>
      </c>
      <c r="B102" s="5" t="s">
        <v>276</v>
      </c>
      <c r="C102" s="162"/>
      <c r="D102" s="27"/>
    </row>
    <row r="103" spans="1:4" x14ac:dyDescent="0.3">
      <c r="A103" s="13" t="s">
        <v>41</v>
      </c>
      <c r="B103" s="6" t="s">
        <v>276</v>
      </c>
      <c r="C103" s="162"/>
      <c r="D103" s="27"/>
    </row>
    <row r="104" spans="1:4" ht="26.4" x14ac:dyDescent="0.3">
      <c r="A104" s="11" t="s">
        <v>490</v>
      </c>
      <c r="B104" s="8" t="s">
        <v>276</v>
      </c>
      <c r="C104" s="162">
        <f>SUM(C94:C103)</f>
        <v>0</v>
      </c>
      <c r="D104" s="27">
        <v>0</v>
      </c>
    </row>
    <row r="105" spans="1:4" x14ac:dyDescent="0.3">
      <c r="A105" s="13" t="s">
        <v>32</v>
      </c>
      <c r="B105" s="5" t="s">
        <v>279</v>
      </c>
      <c r="C105" s="162"/>
      <c r="D105" s="27"/>
    </row>
    <row r="106" spans="1:4" x14ac:dyDescent="0.3">
      <c r="A106" s="13" t="s">
        <v>33</v>
      </c>
      <c r="B106" s="5" t="s">
        <v>279</v>
      </c>
      <c r="C106" s="162"/>
      <c r="D106" s="27"/>
    </row>
    <row r="107" spans="1:4" x14ac:dyDescent="0.3">
      <c r="A107" s="13" t="s">
        <v>34</v>
      </c>
      <c r="B107" s="5" t="s">
        <v>279</v>
      </c>
      <c r="C107" s="162"/>
      <c r="D107" s="27"/>
    </row>
    <row r="108" spans="1:4" x14ac:dyDescent="0.3">
      <c r="A108" s="5" t="s">
        <v>35</v>
      </c>
      <c r="B108" s="5" t="s">
        <v>279</v>
      </c>
      <c r="C108" s="162"/>
      <c r="D108" s="27"/>
    </row>
    <row r="109" spans="1:4" x14ac:dyDescent="0.3">
      <c r="A109" s="5" t="s">
        <v>36</v>
      </c>
      <c r="B109" s="5" t="s">
        <v>279</v>
      </c>
      <c r="C109" s="162"/>
      <c r="D109" s="27"/>
    </row>
    <row r="110" spans="1:4" x14ac:dyDescent="0.3">
      <c r="A110" s="5" t="s">
        <v>37</v>
      </c>
      <c r="B110" s="5" t="s">
        <v>279</v>
      </c>
      <c r="C110" s="162"/>
      <c r="D110" s="27"/>
    </row>
    <row r="111" spans="1:4" x14ac:dyDescent="0.3">
      <c r="A111" s="13" t="s">
        <v>38</v>
      </c>
      <c r="B111" s="5" t="s">
        <v>279</v>
      </c>
      <c r="C111" s="162"/>
      <c r="D111" s="27"/>
    </row>
    <row r="112" spans="1:4" x14ac:dyDescent="0.3">
      <c r="A112" s="13" t="s">
        <v>42</v>
      </c>
      <c r="B112" s="5" t="s">
        <v>279</v>
      </c>
      <c r="C112" s="162"/>
      <c r="D112" s="27"/>
    </row>
    <row r="113" spans="1:4" x14ac:dyDescent="0.3">
      <c r="A113" s="13" t="s">
        <v>40</v>
      </c>
      <c r="B113" s="5" t="s">
        <v>279</v>
      </c>
      <c r="C113" s="162"/>
      <c r="D113" s="27"/>
    </row>
    <row r="114" spans="1:4" x14ac:dyDescent="0.3">
      <c r="A114" s="13" t="s">
        <v>41</v>
      </c>
      <c r="B114" s="5" t="s">
        <v>279</v>
      </c>
      <c r="C114" s="162"/>
      <c r="D114" s="27"/>
    </row>
    <row r="115" spans="1:4" x14ac:dyDescent="0.3">
      <c r="A115" s="15" t="s">
        <v>524</v>
      </c>
      <c r="B115" s="8" t="s">
        <v>279</v>
      </c>
      <c r="C115" s="162">
        <f>SUM(C105:C114)</f>
        <v>0</v>
      </c>
      <c r="D115" s="27">
        <v>0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headerFooter>
    <oddHeader>&amp;C16. melléklet az 1/2020. (II 13.)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view="pageBreakPreview" zoomScale="60" zoomScaleNormal="100" workbookViewId="0">
      <selection activeCell="D116" sqref="D116"/>
    </sheetView>
  </sheetViews>
  <sheetFormatPr defaultRowHeight="14.4" x14ac:dyDescent="0.3"/>
  <cols>
    <col min="1" max="1" width="82.5546875" customWidth="1"/>
    <col min="3" max="4" width="16.21875" customWidth="1"/>
  </cols>
  <sheetData>
    <row r="1" spans="1:4" ht="27" customHeight="1" x14ac:dyDescent="0.35">
      <c r="A1" s="369" t="s">
        <v>656</v>
      </c>
      <c r="B1" s="371"/>
      <c r="C1" s="371"/>
    </row>
    <row r="2" spans="1:4" ht="25.5" customHeight="1" x14ac:dyDescent="0.35">
      <c r="A2" s="370" t="s">
        <v>647</v>
      </c>
      <c r="B2" s="371"/>
      <c r="C2" s="371"/>
    </row>
    <row r="3" spans="1:4" ht="15.75" customHeight="1" x14ac:dyDescent="0.35">
      <c r="A3" s="66"/>
      <c r="B3" s="67"/>
      <c r="C3" s="67"/>
      <c r="D3" s="67"/>
    </row>
    <row r="4" spans="1:4" ht="21" customHeight="1" x14ac:dyDescent="0.3">
      <c r="A4" s="87" t="s">
        <v>96</v>
      </c>
    </row>
    <row r="5" spans="1:4" ht="26.4" x14ac:dyDescent="0.3">
      <c r="A5" s="40" t="s">
        <v>76</v>
      </c>
      <c r="B5" s="3" t="s">
        <v>145</v>
      </c>
      <c r="C5" s="75" t="s">
        <v>112</v>
      </c>
      <c r="D5" s="75" t="s">
        <v>633</v>
      </c>
    </row>
    <row r="6" spans="1:4" x14ac:dyDescent="0.3">
      <c r="A6" s="13" t="s">
        <v>43</v>
      </c>
      <c r="B6" s="6" t="s">
        <v>339</v>
      </c>
      <c r="C6" s="140"/>
      <c r="D6" s="140"/>
    </row>
    <row r="7" spans="1:4" x14ac:dyDescent="0.3">
      <c r="A7" s="13" t="s">
        <v>52</v>
      </c>
      <c r="B7" s="6" t="s">
        <v>339</v>
      </c>
      <c r="C7" s="140"/>
      <c r="D7" s="140"/>
    </row>
    <row r="8" spans="1:4" x14ac:dyDescent="0.3">
      <c r="A8" s="13" t="s">
        <v>53</v>
      </c>
      <c r="B8" s="6" t="s">
        <v>339</v>
      </c>
      <c r="C8" s="140"/>
      <c r="D8" s="140"/>
    </row>
    <row r="9" spans="1:4" x14ac:dyDescent="0.3">
      <c r="A9" s="13" t="s">
        <v>51</v>
      </c>
      <c r="B9" s="6" t="s">
        <v>339</v>
      </c>
      <c r="C9" s="140"/>
      <c r="D9" s="140"/>
    </row>
    <row r="10" spans="1:4" x14ac:dyDescent="0.3">
      <c r="A10" s="13" t="s">
        <v>50</v>
      </c>
      <c r="B10" s="6" t="s">
        <v>339</v>
      </c>
      <c r="C10" s="140"/>
      <c r="D10" s="140"/>
    </row>
    <row r="11" spans="1:4" x14ac:dyDescent="0.3">
      <c r="A11" s="13" t="s">
        <v>49</v>
      </c>
      <c r="B11" s="6" t="s">
        <v>339</v>
      </c>
      <c r="C11" s="140"/>
      <c r="D11" s="140"/>
    </row>
    <row r="12" spans="1:4" x14ac:dyDescent="0.3">
      <c r="A12" s="13" t="s">
        <v>44</v>
      </c>
      <c r="B12" s="6" t="s">
        <v>339</v>
      </c>
      <c r="C12" s="140"/>
      <c r="D12" s="140"/>
    </row>
    <row r="13" spans="1:4" x14ac:dyDescent="0.3">
      <c r="A13" s="13" t="s">
        <v>45</v>
      </c>
      <c r="B13" s="6" t="s">
        <v>339</v>
      </c>
      <c r="C13" s="140"/>
      <c r="D13" s="140"/>
    </row>
    <row r="14" spans="1:4" x14ac:dyDescent="0.3">
      <c r="A14" s="13" t="s">
        <v>46</v>
      </c>
      <c r="B14" s="6" t="s">
        <v>339</v>
      </c>
      <c r="C14" s="140"/>
      <c r="D14" s="140"/>
    </row>
    <row r="15" spans="1:4" x14ac:dyDescent="0.3">
      <c r="A15" s="13" t="s">
        <v>47</v>
      </c>
      <c r="B15" s="6" t="s">
        <v>339</v>
      </c>
      <c r="C15" s="140"/>
      <c r="D15" s="140"/>
    </row>
    <row r="16" spans="1:4" ht="26.4" x14ac:dyDescent="0.3">
      <c r="A16" s="7" t="s">
        <v>534</v>
      </c>
      <c r="B16" s="8" t="s">
        <v>339</v>
      </c>
      <c r="C16" s="140"/>
      <c r="D16" s="140"/>
    </row>
    <row r="17" spans="1:4" x14ac:dyDescent="0.3">
      <c r="A17" s="13" t="s">
        <v>43</v>
      </c>
      <c r="B17" s="6" t="s">
        <v>340</v>
      </c>
      <c r="C17" s="140"/>
      <c r="D17" s="140"/>
    </row>
    <row r="18" spans="1:4" x14ac:dyDescent="0.3">
      <c r="A18" s="13" t="s">
        <v>52</v>
      </c>
      <c r="B18" s="6" t="s">
        <v>340</v>
      </c>
      <c r="C18" s="140"/>
      <c r="D18" s="140"/>
    </row>
    <row r="19" spans="1:4" x14ac:dyDescent="0.3">
      <c r="A19" s="13" t="s">
        <v>53</v>
      </c>
      <c r="B19" s="6" t="s">
        <v>340</v>
      </c>
      <c r="C19" s="140"/>
      <c r="D19" s="140"/>
    </row>
    <row r="20" spans="1:4" x14ac:dyDescent="0.3">
      <c r="A20" s="13" t="s">
        <v>51</v>
      </c>
      <c r="B20" s="6" t="s">
        <v>340</v>
      </c>
      <c r="C20" s="140"/>
      <c r="D20" s="140"/>
    </row>
    <row r="21" spans="1:4" x14ac:dyDescent="0.3">
      <c r="A21" s="13" t="s">
        <v>50</v>
      </c>
      <c r="B21" s="6" t="s">
        <v>340</v>
      </c>
      <c r="C21" s="140"/>
      <c r="D21" s="140"/>
    </row>
    <row r="22" spans="1:4" x14ac:dyDescent="0.3">
      <c r="A22" s="13" t="s">
        <v>49</v>
      </c>
      <c r="B22" s="6" t="s">
        <v>340</v>
      </c>
      <c r="C22" s="140"/>
      <c r="D22" s="140"/>
    </row>
    <row r="23" spans="1:4" x14ac:dyDescent="0.3">
      <c r="A23" s="13" t="s">
        <v>44</v>
      </c>
      <c r="B23" s="6" t="s">
        <v>340</v>
      </c>
      <c r="C23" s="140"/>
      <c r="D23" s="140"/>
    </row>
    <row r="24" spans="1:4" x14ac:dyDescent="0.3">
      <c r="A24" s="13" t="s">
        <v>45</v>
      </c>
      <c r="B24" s="6" t="s">
        <v>340</v>
      </c>
      <c r="C24" s="140"/>
      <c r="D24" s="140"/>
    </row>
    <row r="25" spans="1:4" x14ac:dyDescent="0.3">
      <c r="A25" s="13" t="s">
        <v>46</v>
      </c>
      <c r="B25" s="6" t="s">
        <v>340</v>
      </c>
      <c r="C25" s="140"/>
      <c r="D25" s="140"/>
    </row>
    <row r="26" spans="1:4" x14ac:dyDescent="0.3">
      <c r="A26" s="13" t="s">
        <v>47</v>
      </c>
      <c r="B26" s="6" t="s">
        <v>340</v>
      </c>
      <c r="C26" s="140"/>
      <c r="D26" s="140"/>
    </row>
    <row r="27" spans="1:4" ht="26.4" x14ac:dyDescent="0.3">
      <c r="A27" s="7" t="s">
        <v>591</v>
      </c>
      <c r="B27" s="8" t="s">
        <v>340</v>
      </c>
      <c r="C27" s="140"/>
      <c r="D27" s="140"/>
    </row>
    <row r="28" spans="1:4" x14ac:dyDescent="0.3">
      <c r="A28" s="13" t="s">
        <v>43</v>
      </c>
      <c r="B28" s="6" t="s">
        <v>341</v>
      </c>
      <c r="C28" s="140"/>
      <c r="D28" s="140"/>
    </row>
    <row r="29" spans="1:4" x14ac:dyDescent="0.3">
      <c r="A29" s="13" t="s">
        <v>52</v>
      </c>
      <c r="B29" s="6" t="s">
        <v>341</v>
      </c>
      <c r="C29" s="140"/>
      <c r="D29" s="140"/>
    </row>
    <row r="30" spans="1:4" x14ac:dyDescent="0.3">
      <c r="A30" s="13" t="s">
        <v>53</v>
      </c>
      <c r="B30" s="6" t="s">
        <v>341</v>
      </c>
      <c r="C30" s="140"/>
      <c r="D30" s="140"/>
    </row>
    <row r="31" spans="1:4" x14ac:dyDescent="0.3">
      <c r="A31" s="13" t="s">
        <v>51</v>
      </c>
      <c r="B31" s="6" t="s">
        <v>341</v>
      </c>
      <c r="C31" s="140"/>
      <c r="D31" s="140"/>
    </row>
    <row r="32" spans="1:4" x14ac:dyDescent="0.3">
      <c r="A32" s="13" t="s">
        <v>50</v>
      </c>
      <c r="B32" s="6" t="s">
        <v>341</v>
      </c>
      <c r="C32" s="140"/>
      <c r="D32" s="140"/>
    </row>
    <row r="33" spans="1:4" x14ac:dyDescent="0.3">
      <c r="A33" s="13" t="s">
        <v>49</v>
      </c>
      <c r="B33" s="6" t="s">
        <v>341</v>
      </c>
      <c r="C33" s="140">
        <v>919658</v>
      </c>
      <c r="D33" s="140">
        <v>919658</v>
      </c>
    </row>
    <row r="34" spans="1:4" x14ac:dyDescent="0.3">
      <c r="A34" s="13" t="s">
        <v>44</v>
      </c>
      <c r="B34" s="6" t="s">
        <v>341</v>
      </c>
      <c r="C34" s="140"/>
      <c r="D34" s="140"/>
    </row>
    <row r="35" spans="1:4" x14ac:dyDescent="0.3">
      <c r="A35" s="13" t="s">
        <v>45</v>
      </c>
      <c r="B35" s="6" t="s">
        <v>341</v>
      </c>
      <c r="C35" s="140"/>
      <c r="D35" s="140"/>
    </row>
    <row r="36" spans="1:4" x14ac:dyDescent="0.3">
      <c r="A36" s="13" t="s">
        <v>46</v>
      </c>
      <c r="B36" s="6" t="s">
        <v>341</v>
      </c>
      <c r="C36" s="140"/>
      <c r="D36" s="140"/>
    </row>
    <row r="37" spans="1:4" ht="15" thickBot="1" x14ac:dyDescent="0.35">
      <c r="A37" s="112" t="s">
        <v>47</v>
      </c>
      <c r="B37" s="135" t="s">
        <v>341</v>
      </c>
      <c r="C37" s="141"/>
      <c r="D37" s="141"/>
    </row>
    <row r="38" spans="1:4" ht="15" thickBot="1" x14ac:dyDescent="0.35">
      <c r="A38" s="158" t="s">
        <v>590</v>
      </c>
      <c r="B38" s="155" t="s">
        <v>341</v>
      </c>
      <c r="C38" s="142">
        <f>SUM(C28:C37)</f>
        <v>919658</v>
      </c>
      <c r="D38" s="142">
        <f>SUM(D28:D37)</f>
        <v>919658</v>
      </c>
    </row>
    <row r="39" spans="1:4" x14ac:dyDescent="0.3">
      <c r="A39" s="110" t="s">
        <v>43</v>
      </c>
      <c r="B39" s="156" t="s">
        <v>347</v>
      </c>
      <c r="C39" s="143"/>
      <c r="D39" s="143"/>
    </row>
    <row r="40" spans="1:4" x14ac:dyDescent="0.3">
      <c r="A40" s="13" t="s">
        <v>52</v>
      </c>
      <c r="B40" s="6" t="s">
        <v>347</v>
      </c>
      <c r="C40" s="140"/>
      <c r="D40" s="140"/>
    </row>
    <row r="41" spans="1:4" x14ac:dyDescent="0.3">
      <c r="A41" s="13" t="s">
        <v>53</v>
      </c>
      <c r="B41" s="6" t="s">
        <v>347</v>
      </c>
      <c r="C41" s="140"/>
      <c r="D41" s="140"/>
    </row>
    <row r="42" spans="1:4" x14ac:dyDescent="0.3">
      <c r="A42" s="13" t="s">
        <v>51</v>
      </c>
      <c r="B42" s="6" t="s">
        <v>347</v>
      </c>
      <c r="C42" s="140"/>
      <c r="D42" s="140"/>
    </row>
    <row r="43" spans="1:4" x14ac:dyDescent="0.3">
      <c r="A43" s="13" t="s">
        <v>50</v>
      </c>
      <c r="B43" s="6" t="s">
        <v>347</v>
      </c>
      <c r="C43" s="140"/>
      <c r="D43" s="140"/>
    </row>
    <row r="44" spans="1:4" x14ac:dyDescent="0.3">
      <c r="A44" s="13" t="s">
        <v>49</v>
      </c>
      <c r="B44" s="6" t="s">
        <v>347</v>
      </c>
      <c r="C44" s="140"/>
      <c r="D44" s="140"/>
    </row>
    <row r="45" spans="1:4" x14ac:dyDescent="0.3">
      <c r="A45" s="13" t="s">
        <v>44</v>
      </c>
      <c r="B45" s="6" t="s">
        <v>347</v>
      </c>
      <c r="C45" s="140"/>
      <c r="D45" s="140"/>
    </row>
    <row r="46" spans="1:4" x14ac:dyDescent="0.3">
      <c r="A46" s="13" t="s">
        <v>45</v>
      </c>
      <c r="B46" s="6" t="s">
        <v>347</v>
      </c>
      <c r="C46" s="140"/>
      <c r="D46" s="140"/>
    </row>
    <row r="47" spans="1:4" x14ac:dyDescent="0.3">
      <c r="A47" s="13" t="s">
        <v>46</v>
      </c>
      <c r="B47" s="6" t="s">
        <v>347</v>
      </c>
      <c r="C47" s="140"/>
      <c r="D47" s="140"/>
    </row>
    <row r="48" spans="1:4" x14ac:dyDescent="0.3">
      <c r="A48" s="13" t="s">
        <v>47</v>
      </c>
      <c r="B48" s="6" t="s">
        <v>347</v>
      </c>
      <c r="C48" s="140"/>
      <c r="D48" s="140"/>
    </row>
    <row r="49" spans="1:4" ht="26.4" x14ac:dyDescent="0.3">
      <c r="A49" s="7" t="s">
        <v>589</v>
      </c>
      <c r="B49" s="8" t="s">
        <v>347</v>
      </c>
      <c r="C49" s="140"/>
      <c r="D49" s="140"/>
    </row>
    <row r="50" spans="1:4" x14ac:dyDescent="0.3">
      <c r="A50" s="13" t="s">
        <v>48</v>
      </c>
      <c r="B50" s="6" t="s">
        <v>348</v>
      </c>
      <c r="C50" s="140"/>
      <c r="D50" s="140"/>
    </row>
    <row r="51" spans="1:4" x14ac:dyDescent="0.3">
      <c r="A51" s="13" t="s">
        <v>52</v>
      </c>
      <c r="B51" s="6" t="s">
        <v>348</v>
      </c>
      <c r="C51" s="140"/>
      <c r="D51" s="140"/>
    </row>
    <row r="52" spans="1:4" x14ac:dyDescent="0.3">
      <c r="A52" s="13" t="s">
        <v>53</v>
      </c>
      <c r="B52" s="6" t="s">
        <v>348</v>
      </c>
      <c r="C52" s="140"/>
      <c r="D52" s="140"/>
    </row>
    <row r="53" spans="1:4" x14ac:dyDescent="0.3">
      <c r="A53" s="13" t="s">
        <v>51</v>
      </c>
      <c r="B53" s="6" t="s">
        <v>348</v>
      </c>
      <c r="C53" s="140"/>
      <c r="D53" s="140"/>
    </row>
    <row r="54" spans="1:4" x14ac:dyDescent="0.3">
      <c r="A54" s="13" t="s">
        <v>50</v>
      </c>
      <c r="B54" s="6" t="s">
        <v>348</v>
      </c>
      <c r="C54" s="140"/>
      <c r="D54" s="140"/>
    </row>
    <row r="55" spans="1:4" x14ac:dyDescent="0.3">
      <c r="A55" s="13" t="s">
        <v>49</v>
      </c>
      <c r="B55" s="6" t="s">
        <v>348</v>
      </c>
      <c r="C55" s="140"/>
      <c r="D55" s="140"/>
    </row>
    <row r="56" spans="1:4" x14ac:dyDescent="0.3">
      <c r="A56" s="13" t="s">
        <v>44</v>
      </c>
      <c r="B56" s="6" t="s">
        <v>348</v>
      </c>
      <c r="C56" s="140"/>
      <c r="D56" s="140"/>
    </row>
    <row r="57" spans="1:4" x14ac:dyDescent="0.3">
      <c r="A57" s="13" t="s">
        <v>45</v>
      </c>
      <c r="B57" s="6" t="s">
        <v>348</v>
      </c>
      <c r="C57" s="140"/>
      <c r="D57" s="140"/>
    </row>
    <row r="58" spans="1:4" x14ac:dyDescent="0.3">
      <c r="A58" s="13" t="s">
        <v>46</v>
      </c>
      <c r="B58" s="6" t="s">
        <v>348</v>
      </c>
      <c r="C58" s="140"/>
      <c r="D58" s="140"/>
    </row>
    <row r="59" spans="1:4" x14ac:dyDescent="0.3">
      <c r="A59" s="13" t="s">
        <v>47</v>
      </c>
      <c r="B59" s="6" t="s">
        <v>348</v>
      </c>
      <c r="C59" s="140"/>
      <c r="D59" s="140"/>
    </row>
    <row r="60" spans="1:4" ht="26.4" x14ac:dyDescent="0.3">
      <c r="A60" s="7" t="s">
        <v>592</v>
      </c>
      <c r="B60" s="8" t="s">
        <v>348</v>
      </c>
      <c r="C60" s="140"/>
      <c r="D60" s="140"/>
    </row>
    <row r="61" spans="1:4" x14ac:dyDescent="0.3">
      <c r="A61" s="13" t="s">
        <v>43</v>
      </c>
      <c r="B61" s="6" t="s">
        <v>349</v>
      </c>
      <c r="C61" s="140"/>
      <c r="D61" s="140"/>
    </row>
    <row r="62" spans="1:4" x14ac:dyDescent="0.3">
      <c r="A62" s="13" t="s">
        <v>52</v>
      </c>
      <c r="B62" s="6" t="s">
        <v>349</v>
      </c>
      <c r="C62" s="140"/>
      <c r="D62" s="140"/>
    </row>
    <row r="63" spans="1:4" x14ac:dyDescent="0.3">
      <c r="A63" s="13" t="s">
        <v>53</v>
      </c>
      <c r="B63" s="6" t="s">
        <v>349</v>
      </c>
      <c r="C63" s="140"/>
      <c r="D63" s="140"/>
    </row>
    <row r="64" spans="1:4" x14ac:dyDescent="0.3">
      <c r="A64" s="13" t="s">
        <v>51</v>
      </c>
      <c r="B64" s="6" t="s">
        <v>349</v>
      </c>
      <c r="C64" s="140">
        <v>0</v>
      </c>
      <c r="D64" s="140">
        <v>0</v>
      </c>
    </row>
    <row r="65" spans="1:4" x14ac:dyDescent="0.3">
      <c r="A65" s="13" t="s">
        <v>50</v>
      </c>
      <c r="B65" s="6" t="s">
        <v>349</v>
      </c>
      <c r="C65" s="140"/>
      <c r="D65" s="140"/>
    </row>
    <row r="66" spans="1:4" x14ac:dyDescent="0.3">
      <c r="A66" s="13" t="s">
        <v>49</v>
      </c>
      <c r="B66" s="6" t="s">
        <v>349</v>
      </c>
      <c r="C66" s="140"/>
      <c r="D66" s="140"/>
    </row>
    <row r="67" spans="1:4" x14ac:dyDescent="0.3">
      <c r="A67" s="13" t="s">
        <v>44</v>
      </c>
      <c r="B67" s="6" t="s">
        <v>349</v>
      </c>
      <c r="C67" s="140"/>
      <c r="D67" s="140"/>
    </row>
    <row r="68" spans="1:4" x14ac:dyDescent="0.3">
      <c r="A68" s="13" t="s">
        <v>45</v>
      </c>
      <c r="B68" s="6" t="s">
        <v>349</v>
      </c>
      <c r="C68" s="140"/>
      <c r="D68" s="140"/>
    </row>
    <row r="69" spans="1:4" x14ac:dyDescent="0.3">
      <c r="A69" s="13" t="s">
        <v>46</v>
      </c>
      <c r="B69" s="6" t="s">
        <v>349</v>
      </c>
      <c r="C69" s="140"/>
      <c r="D69" s="140"/>
    </row>
    <row r="70" spans="1:4" x14ac:dyDescent="0.3">
      <c r="A70" s="13" t="s">
        <v>47</v>
      </c>
      <c r="B70" s="6" t="s">
        <v>349</v>
      </c>
      <c r="C70" s="140"/>
      <c r="D70" s="140"/>
    </row>
    <row r="71" spans="1:4" x14ac:dyDescent="0.3">
      <c r="A71" s="7" t="s">
        <v>539</v>
      </c>
      <c r="B71" s="8" t="s">
        <v>349</v>
      </c>
      <c r="C71" s="140">
        <v>0</v>
      </c>
      <c r="D71" s="140">
        <v>0</v>
      </c>
    </row>
    <row r="72" spans="1:4" x14ac:dyDescent="0.3">
      <c r="A72" s="13" t="s">
        <v>54</v>
      </c>
      <c r="B72" s="5" t="s">
        <v>399</v>
      </c>
      <c r="C72" s="140"/>
      <c r="D72" s="140"/>
    </row>
    <row r="73" spans="1:4" x14ac:dyDescent="0.3">
      <c r="A73" s="13" t="s">
        <v>55</v>
      </c>
      <c r="B73" s="5" t="s">
        <v>399</v>
      </c>
      <c r="C73" s="140"/>
      <c r="D73" s="140"/>
    </row>
    <row r="74" spans="1:4" x14ac:dyDescent="0.3">
      <c r="A74" s="13" t="s">
        <v>63</v>
      </c>
      <c r="B74" s="5" t="s">
        <v>399</v>
      </c>
      <c r="C74" s="140">
        <v>0</v>
      </c>
      <c r="D74" s="140">
        <v>0</v>
      </c>
    </row>
    <row r="75" spans="1:4" x14ac:dyDescent="0.3">
      <c r="A75" s="5" t="s">
        <v>62</v>
      </c>
      <c r="B75" s="5" t="s">
        <v>399</v>
      </c>
      <c r="C75" s="140"/>
      <c r="D75" s="140"/>
    </row>
    <row r="76" spans="1:4" x14ac:dyDescent="0.3">
      <c r="A76" s="5" t="s">
        <v>61</v>
      </c>
      <c r="B76" s="5" t="s">
        <v>399</v>
      </c>
      <c r="C76" s="140"/>
      <c r="D76" s="140"/>
    </row>
    <row r="77" spans="1:4" x14ac:dyDescent="0.3">
      <c r="A77" s="5" t="s">
        <v>60</v>
      </c>
      <c r="B77" s="5" t="s">
        <v>399</v>
      </c>
      <c r="C77" s="140"/>
      <c r="D77" s="140"/>
    </row>
    <row r="78" spans="1:4" x14ac:dyDescent="0.3">
      <c r="A78" s="13" t="s">
        <v>59</v>
      </c>
      <c r="B78" s="5" t="s">
        <v>399</v>
      </c>
      <c r="C78" s="140"/>
      <c r="D78" s="140"/>
    </row>
    <row r="79" spans="1:4" x14ac:dyDescent="0.3">
      <c r="A79" s="13" t="s">
        <v>64</v>
      </c>
      <c r="B79" s="5" t="s">
        <v>399</v>
      </c>
      <c r="C79" s="140"/>
      <c r="D79" s="140"/>
    </row>
    <row r="80" spans="1:4" x14ac:dyDescent="0.3">
      <c r="A80" s="13" t="s">
        <v>56</v>
      </c>
      <c r="B80" s="5" t="s">
        <v>399</v>
      </c>
      <c r="C80" s="140"/>
      <c r="D80" s="140"/>
    </row>
    <row r="81" spans="1:4" ht="15" thickBot="1" x14ac:dyDescent="0.35">
      <c r="A81" s="112" t="s">
        <v>57</v>
      </c>
      <c r="B81" s="115" t="s">
        <v>399</v>
      </c>
      <c r="C81" s="141"/>
      <c r="D81" s="141"/>
    </row>
    <row r="82" spans="1:4" ht="27" thickBot="1" x14ac:dyDescent="0.35">
      <c r="A82" s="158" t="s">
        <v>608</v>
      </c>
      <c r="B82" s="155" t="s">
        <v>399</v>
      </c>
      <c r="C82" s="142">
        <f>SUM(C72:C81)</f>
        <v>0</v>
      </c>
      <c r="D82" s="142">
        <f>SUM(D72:D81)</f>
        <v>0</v>
      </c>
    </row>
    <row r="83" spans="1:4" x14ac:dyDescent="0.3">
      <c r="A83" s="110" t="s">
        <v>54</v>
      </c>
      <c r="B83" s="114" t="s">
        <v>400</v>
      </c>
      <c r="C83" s="143"/>
      <c r="D83" s="143"/>
    </row>
    <row r="84" spans="1:4" x14ac:dyDescent="0.3">
      <c r="A84" s="13" t="s">
        <v>55</v>
      </c>
      <c r="B84" s="5" t="s">
        <v>400</v>
      </c>
      <c r="C84" s="140"/>
      <c r="D84" s="140"/>
    </row>
    <row r="85" spans="1:4" x14ac:dyDescent="0.3">
      <c r="A85" s="13" t="s">
        <v>63</v>
      </c>
      <c r="B85" s="5" t="s">
        <v>400</v>
      </c>
      <c r="C85" s="140"/>
      <c r="D85" s="140"/>
    </row>
    <row r="86" spans="1:4" x14ac:dyDescent="0.3">
      <c r="A86" s="5" t="s">
        <v>62</v>
      </c>
      <c r="B86" s="5" t="s">
        <v>400</v>
      </c>
      <c r="C86" s="140"/>
      <c r="D86" s="140"/>
    </row>
    <row r="87" spans="1:4" x14ac:dyDescent="0.3">
      <c r="A87" s="5" t="s">
        <v>61</v>
      </c>
      <c r="B87" s="5" t="s">
        <v>400</v>
      </c>
      <c r="C87" s="140"/>
      <c r="D87" s="140"/>
    </row>
    <row r="88" spans="1:4" x14ac:dyDescent="0.3">
      <c r="A88" s="5" t="s">
        <v>60</v>
      </c>
      <c r="B88" s="5" t="s">
        <v>400</v>
      </c>
      <c r="C88" s="140"/>
      <c r="D88" s="140"/>
    </row>
    <row r="89" spans="1:4" x14ac:dyDescent="0.3">
      <c r="A89" s="13" t="s">
        <v>59</v>
      </c>
      <c r="B89" s="5" t="s">
        <v>400</v>
      </c>
      <c r="C89" s="140"/>
      <c r="D89" s="140"/>
    </row>
    <row r="90" spans="1:4" x14ac:dyDescent="0.3">
      <c r="A90" s="13" t="s">
        <v>58</v>
      </c>
      <c r="B90" s="5" t="s">
        <v>400</v>
      </c>
      <c r="C90" s="140"/>
      <c r="D90" s="140"/>
    </row>
    <row r="91" spans="1:4" x14ac:dyDescent="0.3">
      <c r="A91" s="13" t="s">
        <v>56</v>
      </c>
      <c r="B91" s="5" t="s">
        <v>400</v>
      </c>
      <c r="C91" s="140"/>
      <c r="D91" s="140"/>
    </row>
    <row r="92" spans="1:4" x14ac:dyDescent="0.3">
      <c r="A92" s="13" t="s">
        <v>57</v>
      </c>
      <c r="B92" s="5" t="s">
        <v>400</v>
      </c>
      <c r="C92" s="140"/>
      <c r="D92" s="140"/>
    </row>
    <row r="93" spans="1:4" x14ac:dyDescent="0.3">
      <c r="A93" s="15" t="s">
        <v>609</v>
      </c>
      <c r="B93" s="8" t="s">
        <v>400</v>
      </c>
      <c r="C93" s="140"/>
      <c r="D93" s="140"/>
    </row>
    <row r="94" spans="1:4" x14ac:dyDescent="0.3">
      <c r="A94" s="13" t="s">
        <v>54</v>
      </c>
      <c r="B94" s="5" t="s">
        <v>404</v>
      </c>
      <c r="C94" s="140"/>
      <c r="D94" s="140"/>
    </row>
    <row r="95" spans="1:4" x14ac:dyDescent="0.3">
      <c r="A95" s="13" t="s">
        <v>55</v>
      </c>
      <c r="B95" s="5" t="s">
        <v>404</v>
      </c>
      <c r="C95" s="140"/>
      <c r="D95" s="140"/>
    </row>
    <row r="96" spans="1:4" x14ac:dyDescent="0.3">
      <c r="A96" s="13" t="s">
        <v>63</v>
      </c>
      <c r="B96" s="5" t="s">
        <v>404</v>
      </c>
      <c r="C96" s="140"/>
      <c r="D96" s="140"/>
    </row>
    <row r="97" spans="1:4" x14ac:dyDescent="0.3">
      <c r="A97" s="5" t="s">
        <v>62</v>
      </c>
      <c r="B97" s="5" t="s">
        <v>404</v>
      </c>
      <c r="C97" s="140"/>
      <c r="D97" s="140"/>
    </row>
    <row r="98" spans="1:4" x14ac:dyDescent="0.3">
      <c r="A98" s="5" t="s">
        <v>61</v>
      </c>
      <c r="B98" s="5" t="s">
        <v>404</v>
      </c>
      <c r="C98" s="140"/>
      <c r="D98" s="140"/>
    </row>
    <row r="99" spans="1:4" x14ac:dyDescent="0.3">
      <c r="A99" s="5" t="s">
        <v>60</v>
      </c>
      <c r="B99" s="5" t="s">
        <v>404</v>
      </c>
      <c r="C99" s="140"/>
      <c r="D99" s="140"/>
    </row>
    <row r="100" spans="1:4" x14ac:dyDescent="0.3">
      <c r="A100" s="13" t="s">
        <v>59</v>
      </c>
      <c r="B100" s="5" t="s">
        <v>404</v>
      </c>
      <c r="C100" s="140"/>
      <c r="D100" s="140"/>
    </row>
    <row r="101" spans="1:4" x14ac:dyDescent="0.3">
      <c r="A101" s="13" t="s">
        <v>64</v>
      </c>
      <c r="B101" s="5" t="s">
        <v>404</v>
      </c>
      <c r="C101" s="140"/>
      <c r="D101" s="140"/>
    </row>
    <row r="102" spans="1:4" x14ac:dyDescent="0.3">
      <c r="A102" s="13" t="s">
        <v>56</v>
      </c>
      <c r="B102" s="5" t="s">
        <v>404</v>
      </c>
      <c r="C102" s="140"/>
      <c r="D102" s="140"/>
    </row>
    <row r="103" spans="1:4" x14ac:dyDescent="0.3">
      <c r="A103" s="13" t="s">
        <v>57</v>
      </c>
      <c r="B103" s="5" t="s">
        <v>404</v>
      </c>
      <c r="C103" s="140"/>
      <c r="D103" s="140"/>
    </row>
    <row r="104" spans="1:4" ht="26.4" x14ac:dyDescent="0.3">
      <c r="A104" s="7" t="s">
        <v>610</v>
      </c>
      <c r="B104" s="8" t="s">
        <v>404</v>
      </c>
      <c r="C104" s="140"/>
      <c r="D104" s="140"/>
    </row>
    <row r="105" spans="1:4" x14ac:dyDescent="0.3">
      <c r="A105" s="13" t="s">
        <v>54</v>
      </c>
      <c r="B105" s="5" t="s">
        <v>405</v>
      </c>
      <c r="C105" s="140"/>
      <c r="D105" s="140"/>
    </row>
    <row r="106" spans="1:4" x14ac:dyDescent="0.3">
      <c r="A106" s="13" t="s">
        <v>55</v>
      </c>
      <c r="B106" s="5" t="s">
        <v>405</v>
      </c>
      <c r="C106" s="140">
        <v>0</v>
      </c>
      <c r="D106" s="140">
        <v>0</v>
      </c>
    </row>
    <row r="107" spans="1:4" x14ac:dyDescent="0.3">
      <c r="A107" s="13" t="s">
        <v>63</v>
      </c>
      <c r="B107" s="5" t="s">
        <v>405</v>
      </c>
      <c r="C107" s="140"/>
      <c r="D107" s="140"/>
    </row>
    <row r="108" spans="1:4" x14ac:dyDescent="0.3">
      <c r="A108" s="5" t="s">
        <v>62</v>
      </c>
      <c r="B108" s="5" t="s">
        <v>405</v>
      </c>
      <c r="C108" s="140"/>
      <c r="D108" s="140"/>
    </row>
    <row r="109" spans="1:4" x14ac:dyDescent="0.3">
      <c r="A109" s="5" t="s">
        <v>61</v>
      </c>
      <c r="B109" s="5" t="s">
        <v>405</v>
      </c>
      <c r="C109" s="140"/>
      <c r="D109" s="140"/>
    </row>
    <row r="110" spans="1:4" x14ac:dyDescent="0.3">
      <c r="A110" s="5" t="s">
        <v>60</v>
      </c>
      <c r="B110" s="5" t="s">
        <v>405</v>
      </c>
      <c r="C110" s="140"/>
      <c r="D110" s="140"/>
    </row>
    <row r="111" spans="1:4" x14ac:dyDescent="0.3">
      <c r="A111" s="13" t="s">
        <v>59</v>
      </c>
      <c r="B111" s="5" t="s">
        <v>405</v>
      </c>
      <c r="C111" s="140"/>
      <c r="D111" s="140"/>
    </row>
    <row r="112" spans="1:4" x14ac:dyDescent="0.3">
      <c r="A112" s="13" t="s">
        <v>58</v>
      </c>
      <c r="B112" s="5" t="s">
        <v>405</v>
      </c>
      <c r="C112" s="140"/>
      <c r="D112" s="140"/>
    </row>
    <row r="113" spans="1:4" x14ac:dyDescent="0.3">
      <c r="A113" s="13" t="s">
        <v>56</v>
      </c>
      <c r="B113" s="5" t="s">
        <v>405</v>
      </c>
      <c r="C113" s="140"/>
      <c r="D113" s="140"/>
    </row>
    <row r="114" spans="1:4" x14ac:dyDescent="0.3">
      <c r="A114" s="13" t="s">
        <v>57</v>
      </c>
      <c r="B114" s="5" t="s">
        <v>405</v>
      </c>
      <c r="C114" s="140"/>
      <c r="D114" s="140"/>
    </row>
    <row r="115" spans="1:4" x14ac:dyDescent="0.3">
      <c r="A115" s="15" t="s">
        <v>611</v>
      </c>
      <c r="B115" s="8" t="s">
        <v>405</v>
      </c>
      <c r="C115" s="140">
        <v>0</v>
      </c>
      <c r="D115" s="140">
        <v>0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Header>&amp;C17. melléklet az 1/2020. (II 13.)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2"/>
  <sheetViews>
    <sheetView topLeftCell="A90" zoomScaleNormal="100" zoomScaleSheetLayoutView="76" workbookViewId="0">
      <selection activeCell="A5" sqref="A5:G123"/>
    </sheetView>
  </sheetViews>
  <sheetFormatPr defaultRowHeight="14.4" x14ac:dyDescent="0.3"/>
  <cols>
    <col min="1" max="1" width="93.21875" customWidth="1"/>
    <col min="3" max="4" width="17.21875" style="237" customWidth="1"/>
    <col min="5" max="5" width="11.21875" style="181" customWidth="1"/>
    <col min="6" max="6" width="12.21875" style="181" customWidth="1"/>
    <col min="7" max="7" width="15.5546875" style="181" customWidth="1"/>
    <col min="8" max="8" width="14.77734375" style="181" hidden="1" customWidth="1"/>
  </cols>
  <sheetData>
    <row r="1" spans="1:8" ht="21" customHeight="1" x14ac:dyDescent="0.35">
      <c r="A1" s="369" t="s">
        <v>703</v>
      </c>
      <c r="B1" s="369"/>
      <c r="C1" s="369"/>
      <c r="D1" s="369"/>
      <c r="E1" s="369"/>
      <c r="F1" s="369"/>
      <c r="G1" s="369"/>
      <c r="H1" s="252"/>
    </row>
    <row r="2" spans="1:8" ht="21" customHeight="1" x14ac:dyDescent="0.35">
      <c r="A2" s="367" t="s">
        <v>689</v>
      </c>
      <c r="B2" s="367"/>
      <c r="C2" s="367"/>
      <c r="D2" s="367"/>
      <c r="E2" s="367"/>
      <c r="F2" s="367"/>
      <c r="G2" s="367"/>
      <c r="H2" s="252"/>
    </row>
    <row r="3" spans="1:8" ht="18.75" customHeight="1" x14ac:dyDescent="0.35">
      <c r="A3" s="368" t="s">
        <v>639</v>
      </c>
      <c r="B3" s="370"/>
      <c r="C3" s="370"/>
      <c r="D3" s="370"/>
      <c r="E3" s="370"/>
      <c r="F3" s="370"/>
      <c r="G3" s="370"/>
      <c r="H3" s="285"/>
    </row>
    <row r="4" spans="1:8" ht="18" x14ac:dyDescent="0.35">
      <c r="A4" s="42"/>
    </row>
    <row r="5" spans="1:8" x14ac:dyDescent="0.3">
      <c r="A5" s="87" t="s">
        <v>631</v>
      </c>
    </row>
    <row r="6" spans="1:8" ht="53.4" x14ac:dyDescent="0.3">
      <c r="A6" s="2" t="s">
        <v>144</v>
      </c>
      <c r="B6" s="3" t="s">
        <v>145</v>
      </c>
      <c r="C6" s="265" t="s">
        <v>680</v>
      </c>
      <c r="D6" s="265" t="s">
        <v>681</v>
      </c>
      <c r="E6" s="56" t="s">
        <v>20</v>
      </c>
      <c r="F6" s="56" t="s">
        <v>21</v>
      </c>
      <c r="G6" s="84" t="s">
        <v>110</v>
      </c>
      <c r="H6" s="258"/>
    </row>
    <row r="7" spans="1:8" x14ac:dyDescent="0.3">
      <c r="A7" s="28" t="s">
        <v>146</v>
      </c>
      <c r="B7" s="29" t="s">
        <v>147</v>
      </c>
      <c r="C7" s="238">
        <v>7698360</v>
      </c>
      <c r="D7" s="238">
        <v>7698360</v>
      </c>
      <c r="E7" s="186"/>
      <c r="F7" s="186"/>
      <c r="G7" s="186">
        <f>SUM(D7:F7)</f>
        <v>7698360</v>
      </c>
      <c r="H7" s="242">
        <f>G7-C7</f>
        <v>0</v>
      </c>
    </row>
    <row r="8" spans="1:8" x14ac:dyDescent="0.3">
      <c r="A8" s="28" t="s">
        <v>148</v>
      </c>
      <c r="B8" s="30" t="s">
        <v>149</v>
      </c>
      <c r="C8" s="238"/>
      <c r="D8" s="238"/>
      <c r="E8" s="186"/>
      <c r="F8" s="186"/>
      <c r="G8" s="186">
        <f t="shared" ref="G8:G29" si="0">SUM(D8:F8)</f>
        <v>0</v>
      </c>
      <c r="H8" s="242">
        <f t="shared" ref="H8:H71" si="1">G8-C8</f>
        <v>0</v>
      </c>
    </row>
    <row r="9" spans="1:8" x14ac:dyDescent="0.3">
      <c r="A9" s="28" t="s">
        <v>150</v>
      </c>
      <c r="B9" s="30" t="s">
        <v>151</v>
      </c>
      <c r="C9" s="238"/>
      <c r="D9" s="238"/>
      <c r="E9" s="186"/>
      <c r="F9" s="186"/>
      <c r="G9" s="186">
        <f t="shared" si="0"/>
        <v>0</v>
      </c>
      <c r="H9" s="242">
        <f t="shared" si="1"/>
        <v>0</v>
      </c>
    </row>
    <row r="10" spans="1:8" x14ac:dyDescent="0.3">
      <c r="A10" s="31" t="s">
        <v>152</v>
      </c>
      <c r="B10" s="30" t="s">
        <v>153</v>
      </c>
      <c r="C10" s="238"/>
      <c r="D10" s="238"/>
      <c r="E10" s="186"/>
      <c r="F10" s="186"/>
      <c r="G10" s="186">
        <f t="shared" si="0"/>
        <v>0</v>
      </c>
      <c r="H10" s="242">
        <f t="shared" si="1"/>
        <v>0</v>
      </c>
    </row>
    <row r="11" spans="1:8" x14ac:dyDescent="0.3">
      <c r="A11" s="31" t="s">
        <v>154</v>
      </c>
      <c r="B11" s="30" t="s">
        <v>155</v>
      </c>
      <c r="C11" s="238"/>
      <c r="D11" s="238"/>
      <c r="E11" s="186"/>
      <c r="F11" s="186"/>
      <c r="G11" s="186">
        <f t="shared" si="0"/>
        <v>0</v>
      </c>
      <c r="H11" s="242">
        <f t="shared" si="1"/>
        <v>0</v>
      </c>
    </row>
    <row r="12" spans="1:8" x14ac:dyDescent="0.3">
      <c r="A12" s="31" t="s">
        <v>156</v>
      </c>
      <c r="B12" s="30" t="s">
        <v>157</v>
      </c>
      <c r="C12" s="238"/>
      <c r="D12" s="238"/>
      <c r="E12" s="186"/>
      <c r="F12" s="186"/>
      <c r="G12" s="186">
        <f t="shared" si="0"/>
        <v>0</v>
      </c>
      <c r="H12" s="242">
        <f t="shared" si="1"/>
        <v>0</v>
      </c>
    </row>
    <row r="13" spans="1:8" x14ac:dyDescent="0.3">
      <c r="A13" s="31" t="s">
        <v>158</v>
      </c>
      <c r="B13" s="30" t="s">
        <v>159</v>
      </c>
      <c r="C13" s="238"/>
      <c r="D13" s="238"/>
      <c r="E13" s="186">
        <v>0</v>
      </c>
      <c r="F13" s="186"/>
      <c r="G13" s="186">
        <f t="shared" si="0"/>
        <v>0</v>
      </c>
      <c r="H13" s="242">
        <f t="shared" si="1"/>
        <v>0</v>
      </c>
    </row>
    <row r="14" spans="1:8" x14ac:dyDescent="0.3">
      <c r="A14" s="31" t="s">
        <v>160</v>
      </c>
      <c r="B14" s="30" t="s">
        <v>161</v>
      </c>
      <c r="C14" s="238"/>
      <c r="D14" s="238"/>
      <c r="E14" s="186"/>
      <c r="F14" s="186"/>
      <c r="G14" s="186">
        <f t="shared" si="0"/>
        <v>0</v>
      </c>
      <c r="H14" s="242">
        <f t="shared" si="1"/>
        <v>0</v>
      </c>
    </row>
    <row r="15" spans="1:8" x14ac:dyDescent="0.3">
      <c r="A15" s="5" t="s">
        <v>162</v>
      </c>
      <c r="B15" s="30" t="s">
        <v>163</v>
      </c>
      <c r="C15" s="238"/>
      <c r="D15" s="238"/>
      <c r="E15" s="186"/>
      <c r="F15" s="186"/>
      <c r="G15" s="186">
        <f t="shared" si="0"/>
        <v>0</v>
      </c>
      <c r="H15" s="242">
        <f t="shared" si="1"/>
        <v>0</v>
      </c>
    </row>
    <row r="16" spans="1:8" x14ac:dyDescent="0.3">
      <c r="A16" s="5" t="s">
        <v>164</v>
      </c>
      <c r="B16" s="30" t="s">
        <v>165</v>
      </c>
      <c r="C16" s="238">
        <v>0</v>
      </c>
      <c r="D16" s="238">
        <v>0</v>
      </c>
      <c r="E16" s="186"/>
      <c r="F16" s="186"/>
      <c r="G16" s="186">
        <f t="shared" si="0"/>
        <v>0</v>
      </c>
      <c r="H16" s="242">
        <f t="shared" si="1"/>
        <v>0</v>
      </c>
    </row>
    <row r="17" spans="1:8" x14ac:dyDescent="0.3">
      <c r="A17" s="5" t="s">
        <v>166</v>
      </c>
      <c r="B17" s="30" t="s">
        <v>167</v>
      </c>
      <c r="C17" s="238"/>
      <c r="D17" s="238"/>
      <c r="E17" s="186"/>
      <c r="F17" s="186"/>
      <c r="G17" s="186">
        <f t="shared" si="0"/>
        <v>0</v>
      </c>
      <c r="H17" s="242">
        <f t="shared" si="1"/>
        <v>0</v>
      </c>
    </row>
    <row r="18" spans="1:8" x14ac:dyDescent="0.3">
      <c r="A18" s="5" t="s">
        <v>168</v>
      </c>
      <c r="B18" s="30" t="s">
        <v>169</v>
      </c>
      <c r="C18" s="238"/>
      <c r="D18" s="238"/>
      <c r="E18" s="186"/>
      <c r="F18" s="186"/>
      <c r="G18" s="186">
        <f t="shared" si="0"/>
        <v>0</v>
      </c>
      <c r="H18" s="242">
        <f t="shared" si="1"/>
        <v>0</v>
      </c>
    </row>
    <row r="19" spans="1:8" x14ac:dyDescent="0.3">
      <c r="A19" s="5" t="s">
        <v>500</v>
      </c>
      <c r="B19" s="30" t="s">
        <v>170</v>
      </c>
      <c r="C19" s="238">
        <v>0</v>
      </c>
      <c r="D19" s="238">
        <v>0</v>
      </c>
      <c r="E19" s="186"/>
      <c r="F19" s="186"/>
      <c r="G19" s="186">
        <f t="shared" si="0"/>
        <v>0</v>
      </c>
      <c r="H19" s="242">
        <f t="shared" si="1"/>
        <v>0</v>
      </c>
    </row>
    <row r="20" spans="1:8" s="175" customFormat="1" x14ac:dyDescent="0.3">
      <c r="A20" s="32" t="s">
        <v>444</v>
      </c>
      <c r="B20" s="33" t="s">
        <v>171</v>
      </c>
      <c r="C20" s="193">
        <f>SUM(C7:C19)</f>
        <v>7698360</v>
      </c>
      <c r="D20" s="193">
        <f>SUM(D7:D19)</f>
        <v>7698360</v>
      </c>
      <c r="E20" s="185">
        <f>SUM(E7:E19)</f>
        <v>0</v>
      </c>
      <c r="F20" s="185">
        <f>SUM(F7:F19)</f>
        <v>0</v>
      </c>
      <c r="G20" s="146">
        <f>SUM(D20:F20)</f>
        <v>7698360</v>
      </c>
      <c r="H20" s="242">
        <f t="shared" si="1"/>
        <v>0</v>
      </c>
    </row>
    <row r="21" spans="1:8" x14ac:dyDescent="0.3">
      <c r="A21" s="5" t="s">
        <v>172</v>
      </c>
      <c r="B21" s="30" t="s">
        <v>173</v>
      </c>
      <c r="C21" s="238">
        <v>6292704</v>
      </c>
      <c r="D21" s="238">
        <v>6292704</v>
      </c>
      <c r="E21" s="186"/>
      <c r="F21" s="186"/>
      <c r="G21" s="186">
        <f t="shared" si="0"/>
        <v>6292704</v>
      </c>
      <c r="H21" s="242">
        <f t="shared" si="1"/>
        <v>0</v>
      </c>
    </row>
    <row r="22" spans="1:8" x14ac:dyDescent="0.3">
      <c r="A22" s="5" t="s">
        <v>174</v>
      </c>
      <c r="B22" s="30" t="s">
        <v>175</v>
      </c>
      <c r="C22" s="238">
        <v>1750000</v>
      </c>
      <c r="D22" s="238">
        <v>1750000</v>
      </c>
      <c r="E22" s="186"/>
      <c r="F22" s="186"/>
      <c r="G22" s="186">
        <f t="shared" si="0"/>
        <v>1750000</v>
      </c>
      <c r="H22" s="242">
        <f t="shared" si="1"/>
        <v>0</v>
      </c>
    </row>
    <row r="23" spans="1:8" x14ac:dyDescent="0.3">
      <c r="A23" s="6" t="s">
        <v>176</v>
      </c>
      <c r="B23" s="30" t="s">
        <v>177</v>
      </c>
      <c r="C23" s="238">
        <v>0</v>
      </c>
      <c r="D23" s="238">
        <v>0</v>
      </c>
      <c r="E23" s="186"/>
      <c r="F23" s="186"/>
      <c r="G23" s="186">
        <f t="shared" si="0"/>
        <v>0</v>
      </c>
      <c r="H23" s="242">
        <f t="shared" si="1"/>
        <v>0</v>
      </c>
    </row>
    <row r="24" spans="1:8" x14ac:dyDescent="0.3">
      <c r="A24" s="7" t="s">
        <v>445</v>
      </c>
      <c r="B24" s="33" t="s">
        <v>178</v>
      </c>
      <c r="C24" s="238">
        <f>SUM(C21:C23)</f>
        <v>8042704</v>
      </c>
      <c r="D24" s="238">
        <f>SUM(D21:D23)</f>
        <v>8042704</v>
      </c>
      <c r="E24" s="186">
        <f>SUM(E21:E23)</f>
        <v>0</v>
      </c>
      <c r="F24" s="186">
        <f>SUM(F21:F23)</f>
        <v>0</v>
      </c>
      <c r="G24" s="186">
        <f t="shared" si="0"/>
        <v>8042704</v>
      </c>
      <c r="H24" s="242">
        <f t="shared" si="1"/>
        <v>0</v>
      </c>
    </row>
    <row r="25" spans="1:8" s="175" customFormat="1" x14ac:dyDescent="0.3">
      <c r="A25" s="45" t="s">
        <v>530</v>
      </c>
      <c r="B25" s="46" t="s">
        <v>179</v>
      </c>
      <c r="C25" s="193">
        <f>SUM(C20+C24)</f>
        <v>15741064</v>
      </c>
      <c r="D25" s="193">
        <f>SUM(D20+D24)</f>
        <v>15741064</v>
      </c>
      <c r="E25" s="185">
        <f>SUM(E24,E20)</f>
        <v>0</v>
      </c>
      <c r="F25" s="185">
        <f>SUM(F24,F20)</f>
        <v>0</v>
      </c>
      <c r="G25" s="146">
        <f t="shared" si="0"/>
        <v>15741064</v>
      </c>
      <c r="H25" s="242">
        <f t="shared" si="1"/>
        <v>0</v>
      </c>
    </row>
    <row r="26" spans="1:8" s="175" customFormat="1" x14ac:dyDescent="0.3">
      <c r="A26" s="38" t="s">
        <v>501</v>
      </c>
      <c r="B26" s="46" t="s">
        <v>180</v>
      </c>
      <c r="C26" s="193">
        <v>2439865</v>
      </c>
      <c r="D26" s="193">
        <v>2439865</v>
      </c>
      <c r="E26" s="185"/>
      <c r="F26" s="185"/>
      <c r="G26" s="146">
        <f t="shared" si="0"/>
        <v>2439865</v>
      </c>
      <c r="H26" s="242">
        <f t="shared" si="1"/>
        <v>0</v>
      </c>
    </row>
    <row r="27" spans="1:8" x14ac:dyDescent="0.3">
      <c r="A27" s="5" t="s">
        <v>181</v>
      </c>
      <c r="B27" s="30" t="s">
        <v>182</v>
      </c>
      <c r="C27" s="238">
        <v>50000</v>
      </c>
      <c r="D27" s="238">
        <v>50000</v>
      </c>
      <c r="E27" s="186"/>
      <c r="F27" s="186"/>
      <c r="G27" s="186">
        <f t="shared" si="0"/>
        <v>50000</v>
      </c>
      <c r="H27" s="242">
        <f t="shared" si="1"/>
        <v>0</v>
      </c>
    </row>
    <row r="28" spans="1:8" x14ac:dyDescent="0.3">
      <c r="A28" s="5" t="s">
        <v>183</v>
      </c>
      <c r="B28" s="30" t="s">
        <v>184</v>
      </c>
      <c r="C28" s="238">
        <v>4650000</v>
      </c>
      <c r="D28" s="238">
        <v>4856560</v>
      </c>
      <c r="E28" s="186"/>
      <c r="F28" s="186"/>
      <c r="G28" s="186">
        <f t="shared" si="0"/>
        <v>4856560</v>
      </c>
      <c r="H28" s="242">
        <f t="shared" si="1"/>
        <v>206560</v>
      </c>
    </row>
    <row r="29" spans="1:8" x14ac:dyDescent="0.3">
      <c r="A29" s="5" t="s">
        <v>185</v>
      </c>
      <c r="B29" s="30" t="s">
        <v>186</v>
      </c>
      <c r="C29" s="238">
        <v>0</v>
      </c>
      <c r="D29" s="238">
        <v>0</v>
      </c>
      <c r="E29" s="186"/>
      <c r="F29" s="186"/>
      <c r="G29" s="186">
        <f t="shared" si="0"/>
        <v>0</v>
      </c>
      <c r="H29" s="242">
        <f t="shared" si="1"/>
        <v>0</v>
      </c>
    </row>
    <row r="30" spans="1:8" x14ac:dyDescent="0.3">
      <c r="A30" s="7" t="s">
        <v>446</v>
      </c>
      <c r="B30" s="33" t="s">
        <v>187</v>
      </c>
      <c r="C30" s="193">
        <f>SUM(C27:C29)</f>
        <v>4700000</v>
      </c>
      <c r="D30" s="193">
        <f>SUM(D27:D29)</f>
        <v>4906560</v>
      </c>
      <c r="E30" s="185">
        <f>SUM(E27:E29)</f>
        <v>0</v>
      </c>
      <c r="F30" s="185">
        <f>SUM(F27:F29)</f>
        <v>0</v>
      </c>
      <c r="G30" s="146">
        <f t="shared" ref="G30:G87" si="2">SUM(D30:F30)</f>
        <v>4906560</v>
      </c>
      <c r="H30" s="242">
        <f t="shared" si="1"/>
        <v>206560</v>
      </c>
    </row>
    <row r="31" spans="1:8" x14ac:dyDescent="0.3">
      <c r="A31" s="5" t="s">
        <v>188</v>
      </c>
      <c r="B31" s="30" t="s">
        <v>189</v>
      </c>
      <c r="C31" s="238">
        <v>80000</v>
      </c>
      <c r="D31" s="238">
        <v>304100</v>
      </c>
      <c r="E31" s="186"/>
      <c r="F31" s="186"/>
      <c r="G31" s="186">
        <f t="shared" si="2"/>
        <v>304100</v>
      </c>
      <c r="H31" s="242">
        <f t="shared" si="1"/>
        <v>224100</v>
      </c>
    </row>
    <row r="32" spans="1:8" x14ac:dyDescent="0.3">
      <c r="A32" s="5" t="s">
        <v>190</v>
      </c>
      <c r="B32" s="30" t="s">
        <v>191</v>
      </c>
      <c r="C32" s="238">
        <v>491733</v>
      </c>
      <c r="D32" s="238">
        <v>560733</v>
      </c>
      <c r="E32" s="186"/>
      <c r="F32" s="186"/>
      <c r="G32" s="186">
        <f t="shared" si="2"/>
        <v>560733</v>
      </c>
      <c r="H32" s="242">
        <f t="shared" si="1"/>
        <v>69000</v>
      </c>
    </row>
    <row r="33" spans="1:8" ht="15" customHeight="1" x14ac:dyDescent="0.3">
      <c r="A33" s="7" t="s">
        <v>531</v>
      </c>
      <c r="B33" s="33" t="s">
        <v>192</v>
      </c>
      <c r="C33" s="193">
        <f>SUM(C31:C32)</f>
        <v>571733</v>
      </c>
      <c r="D33" s="193">
        <f>SUM(D31:D32)</f>
        <v>864833</v>
      </c>
      <c r="E33" s="185">
        <f>SUM(E31:E32)</f>
        <v>0</v>
      </c>
      <c r="F33" s="185">
        <f>SUM(F31:F32)</f>
        <v>0</v>
      </c>
      <c r="G33" s="146">
        <f t="shared" si="2"/>
        <v>864833</v>
      </c>
      <c r="H33" s="242">
        <f t="shared" si="1"/>
        <v>293100</v>
      </c>
    </row>
    <row r="34" spans="1:8" x14ac:dyDescent="0.3">
      <c r="A34" s="5" t="s">
        <v>193</v>
      </c>
      <c r="B34" s="30" t="s">
        <v>194</v>
      </c>
      <c r="C34" s="238">
        <v>2074173</v>
      </c>
      <c r="D34" s="238">
        <v>2074173</v>
      </c>
      <c r="E34" s="186"/>
      <c r="F34" s="186"/>
      <c r="G34" s="186">
        <f t="shared" si="2"/>
        <v>2074173</v>
      </c>
      <c r="H34" s="242">
        <f t="shared" si="1"/>
        <v>0</v>
      </c>
    </row>
    <row r="35" spans="1:8" x14ac:dyDescent="0.3">
      <c r="A35" s="5" t="s">
        <v>195</v>
      </c>
      <c r="B35" s="30" t="s">
        <v>196</v>
      </c>
      <c r="C35" s="238">
        <v>0</v>
      </c>
      <c r="D35" s="238">
        <v>193440</v>
      </c>
      <c r="E35" s="186"/>
      <c r="F35" s="186"/>
      <c r="G35" s="186">
        <f t="shared" si="2"/>
        <v>193440</v>
      </c>
      <c r="H35" s="242">
        <f t="shared" si="1"/>
        <v>193440</v>
      </c>
    </row>
    <row r="36" spans="1:8" x14ac:dyDescent="0.3">
      <c r="A36" s="5" t="s">
        <v>502</v>
      </c>
      <c r="B36" s="30" t="s">
        <v>197</v>
      </c>
      <c r="C36" s="238">
        <v>0</v>
      </c>
      <c r="D36" s="238">
        <v>0</v>
      </c>
      <c r="E36" s="186"/>
      <c r="F36" s="186"/>
      <c r="G36" s="186">
        <f t="shared" si="2"/>
        <v>0</v>
      </c>
      <c r="H36" s="242">
        <f t="shared" si="1"/>
        <v>0</v>
      </c>
    </row>
    <row r="37" spans="1:8" x14ac:dyDescent="0.3">
      <c r="A37" s="5" t="s">
        <v>198</v>
      </c>
      <c r="B37" s="30" t="s">
        <v>199</v>
      </c>
      <c r="C37" s="238">
        <v>1740000</v>
      </c>
      <c r="D37" s="238">
        <v>2040000</v>
      </c>
      <c r="E37" s="186"/>
      <c r="F37" s="186"/>
      <c r="G37" s="186">
        <f t="shared" si="2"/>
        <v>2040000</v>
      </c>
      <c r="H37" s="242">
        <f t="shared" si="1"/>
        <v>300000</v>
      </c>
    </row>
    <row r="38" spans="1:8" x14ac:dyDescent="0.3">
      <c r="A38" s="10" t="s">
        <v>503</v>
      </c>
      <c r="B38" s="30" t="s">
        <v>200</v>
      </c>
      <c r="C38" s="238">
        <v>0</v>
      </c>
      <c r="D38" s="238">
        <v>0</v>
      </c>
      <c r="E38" s="186"/>
      <c r="F38" s="186"/>
      <c r="G38" s="186">
        <f t="shared" si="2"/>
        <v>0</v>
      </c>
      <c r="H38" s="242">
        <f t="shared" si="1"/>
        <v>0</v>
      </c>
    </row>
    <row r="39" spans="1:8" x14ac:dyDescent="0.3">
      <c r="A39" s="6" t="s">
        <v>201</v>
      </c>
      <c r="B39" s="30" t="s">
        <v>202</v>
      </c>
      <c r="C39" s="238">
        <v>5586187</v>
      </c>
      <c r="D39" s="238">
        <v>5886187</v>
      </c>
      <c r="E39" s="186"/>
      <c r="F39" s="186"/>
      <c r="G39" s="186">
        <f t="shared" si="2"/>
        <v>5886187</v>
      </c>
      <c r="H39" s="242">
        <f t="shared" si="1"/>
        <v>300000</v>
      </c>
    </row>
    <row r="40" spans="1:8" x14ac:dyDescent="0.3">
      <c r="A40" s="5" t="s">
        <v>504</v>
      </c>
      <c r="B40" s="30" t="s">
        <v>203</v>
      </c>
      <c r="C40" s="238">
        <v>9820537</v>
      </c>
      <c r="D40" s="238">
        <v>9723021</v>
      </c>
      <c r="E40" s="186"/>
      <c r="F40" s="186"/>
      <c r="G40" s="186">
        <f t="shared" si="2"/>
        <v>9723021</v>
      </c>
      <c r="H40" s="242">
        <f t="shared" si="1"/>
        <v>-97516</v>
      </c>
    </row>
    <row r="41" spans="1:8" x14ac:dyDescent="0.3">
      <c r="A41" s="7" t="s">
        <v>447</v>
      </c>
      <c r="B41" s="33" t="s">
        <v>204</v>
      </c>
      <c r="C41" s="193">
        <f>SUM(C34:C40)</f>
        <v>19220897</v>
      </c>
      <c r="D41" s="193">
        <f>SUM(D34:D40)</f>
        <v>19916821</v>
      </c>
      <c r="E41" s="185">
        <f>SUM(E34:E40)</f>
        <v>0</v>
      </c>
      <c r="F41" s="185">
        <f>SUM(F34:F40)</f>
        <v>0</v>
      </c>
      <c r="G41" s="146">
        <f t="shared" si="2"/>
        <v>19916821</v>
      </c>
      <c r="H41" s="242">
        <f t="shared" si="1"/>
        <v>695924</v>
      </c>
    </row>
    <row r="42" spans="1:8" x14ac:dyDescent="0.3">
      <c r="A42" s="5" t="s">
        <v>205</v>
      </c>
      <c r="B42" s="30" t="s">
        <v>206</v>
      </c>
      <c r="C42" s="238">
        <v>120000</v>
      </c>
      <c r="D42" s="238">
        <v>197516</v>
      </c>
      <c r="E42" s="186"/>
      <c r="F42" s="186"/>
      <c r="G42" s="186">
        <f t="shared" si="2"/>
        <v>197516</v>
      </c>
      <c r="H42" s="242">
        <f t="shared" si="1"/>
        <v>77516</v>
      </c>
    </row>
    <row r="43" spans="1:8" x14ac:dyDescent="0.3">
      <c r="A43" s="5" t="s">
        <v>207</v>
      </c>
      <c r="B43" s="30" t="s">
        <v>208</v>
      </c>
      <c r="C43" s="238">
        <v>0</v>
      </c>
      <c r="D43" s="238">
        <v>0</v>
      </c>
      <c r="E43" s="186"/>
      <c r="F43" s="186"/>
      <c r="G43" s="186">
        <f t="shared" si="2"/>
        <v>0</v>
      </c>
      <c r="H43" s="242">
        <f t="shared" si="1"/>
        <v>0</v>
      </c>
    </row>
    <row r="44" spans="1:8" x14ac:dyDescent="0.3">
      <c r="A44" s="7" t="s">
        <v>448</v>
      </c>
      <c r="B44" s="33" t="s">
        <v>209</v>
      </c>
      <c r="C44" s="198">
        <f>SUM(C42:C43)</f>
        <v>120000</v>
      </c>
      <c r="D44" s="198">
        <f>SUM(D42:D43)</f>
        <v>197516</v>
      </c>
      <c r="E44" s="185">
        <f>SUM(E42:E43)</f>
        <v>0</v>
      </c>
      <c r="F44" s="185">
        <f>SUM(F42:F43)</f>
        <v>0</v>
      </c>
      <c r="G44" s="146">
        <f t="shared" si="2"/>
        <v>197516</v>
      </c>
      <c r="H44" s="242">
        <f t="shared" si="1"/>
        <v>77516</v>
      </c>
    </row>
    <row r="45" spans="1:8" x14ac:dyDescent="0.3">
      <c r="A45" s="5" t="s">
        <v>210</v>
      </c>
      <c r="B45" s="30" t="s">
        <v>211</v>
      </c>
      <c r="C45" s="249">
        <v>4083566</v>
      </c>
      <c r="D45" s="249">
        <v>3983566</v>
      </c>
      <c r="E45" s="186"/>
      <c r="F45" s="186"/>
      <c r="G45" s="186">
        <f t="shared" si="2"/>
        <v>3983566</v>
      </c>
      <c r="H45" s="242">
        <f t="shared" si="1"/>
        <v>-100000</v>
      </c>
    </row>
    <row r="46" spans="1:8" x14ac:dyDescent="0.3">
      <c r="A46" s="5" t="s">
        <v>212</v>
      </c>
      <c r="B46" s="30" t="s">
        <v>213</v>
      </c>
      <c r="C46" s="238">
        <v>8424000</v>
      </c>
      <c r="D46" s="238">
        <v>8424000</v>
      </c>
      <c r="E46" s="186"/>
      <c r="F46" s="186"/>
      <c r="G46" s="186">
        <f t="shared" si="2"/>
        <v>8424000</v>
      </c>
      <c r="H46" s="242">
        <f t="shared" si="1"/>
        <v>0</v>
      </c>
    </row>
    <row r="47" spans="1:8" x14ac:dyDescent="0.3">
      <c r="A47" s="5" t="s">
        <v>505</v>
      </c>
      <c r="B47" s="30" t="s">
        <v>214</v>
      </c>
      <c r="C47" s="238">
        <v>0</v>
      </c>
      <c r="D47" s="238">
        <v>0</v>
      </c>
      <c r="E47" s="186"/>
      <c r="F47" s="186"/>
      <c r="G47" s="186">
        <f t="shared" si="2"/>
        <v>0</v>
      </c>
      <c r="H47" s="242">
        <f t="shared" si="1"/>
        <v>0</v>
      </c>
    </row>
    <row r="48" spans="1:8" x14ac:dyDescent="0.3">
      <c r="A48" s="5" t="s">
        <v>506</v>
      </c>
      <c r="B48" s="30" t="s">
        <v>215</v>
      </c>
      <c r="C48" s="238">
        <v>0</v>
      </c>
      <c r="D48" s="238">
        <v>0</v>
      </c>
      <c r="E48" s="186"/>
      <c r="F48" s="186"/>
      <c r="G48" s="186">
        <f t="shared" si="2"/>
        <v>0</v>
      </c>
      <c r="H48" s="242">
        <f t="shared" si="1"/>
        <v>0</v>
      </c>
    </row>
    <row r="49" spans="1:8" x14ac:dyDescent="0.3">
      <c r="A49" s="5" t="s">
        <v>216</v>
      </c>
      <c r="B49" s="30" t="s">
        <v>217</v>
      </c>
      <c r="C49" s="238">
        <v>1100000</v>
      </c>
      <c r="D49" s="238">
        <v>1100000</v>
      </c>
      <c r="E49" s="186"/>
      <c r="F49" s="186"/>
      <c r="G49" s="186">
        <f t="shared" si="2"/>
        <v>1100000</v>
      </c>
      <c r="H49" s="242">
        <f t="shared" si="1"/>
        <v>0</v>
      </c>
    </row>
    <row r="50" spans="1:8" x14ac:dyDescent="0.3">
      <c r="A50" s="7" t="s">
        <v>449</v>
      </c>
      <c r="B50" s="33" t="s">
        <v>218</v>
      </c>
      <c r="C50" s="187">
        <f>SUM(C45:C49)</f>
        <v>13607566</v>
      </c>
      <c r="D50" s="187">
        <f>SUM(D45:D49)</f>
        <v>13507566</v>
      </c>
      <c r="E50" s="186">
        <f>SUM(E45+E49)</f>
        <v>0</v>
      </c>
      <c r="F50" s="186">
        <f>SUM(F45+F49)</f>
        <v>0</v>
      </c>
      <c r="G50" s="186">
        <f t="shared" si="2"/>
        <v>13507566</v>
      </c>
      <c r="H50" s="242">
        <f t="shared" si="1"/>
        <v>-100000</v>
      </c>
    </row>
    <row r="51" spans="1:8" x14ac:dyDescent="0.3">
      <c r="A51" s="38" t="s">
        <v>450</v>
      </c>
      <c r="B51" s="46" t="s">
        <v>219</v>
      </c>
      <c r="C51" s="188">
        <f>SUM(C30+C33+C41+C44+C50)</f>
        <v>38220196</v>
      </c>
      <c r="D51" s="188">
        <f>SUM(D30+D33+D41+D44+D50)</f>
        <v>39393296</v>
      </c>
      <c r="E51" s="185">
        <f>SUM(E30+E33+E41+E44+E50)</f>
        <v>0</v>
      </c>
      <c r="F51" s="185">
        <f>SUM(F30+F33+F41+F44+F50)</f>
        <v>0</v>
      </c>
      <c r="G51" s="146">
        <f t="shared" si="2"/>
        <v>39393296</v>
      </c>
      <c r="H51" s="242">
        <f t="shared" si="1"/>
        <v>1173100</v>
      </c>
    </row>
    <row r="52" spans="1:8" x14ac:dyDescent="0.3">
      <c r="A52" s="13" t="s">
        <v>220</v>
      </c>
      <c r="B52" s="30" t="s">
        <v>221</v>
      </c>
      <c r="C52" s="238">
        <v>0</v>
      </c>
      <c r="D52" s="238">
        <v>0</v>
      </c>
      <c r="E52" s="186"/>
      <c r="F52" s="186"/>
      <c r="G52" s="186">
        <f t="shared" si="2"/>
        <v>0</v>
      </c>
      <c r="H52" s="242">
        <f t="shared" si="1"/>
        <v>0</v>
      </c>
    </row>
    <row r="53" spans="1:8" x14ac:dyDescent="0.3">
      <c r="A53" s="13" t="s">
        <v>451</v>
      </c>
      <c r="B53" s="30" t="s">
        <v>222</v>
      </c>
      <c r="C53" s="238">
        <v>0</v>
      </c>
      <c r="D53" s="238">
        <v>0</v>
      </c>
      <c r="E53" s="186"/>
      <c r="F53" s="186"/>
      <c r="G53" s="186">
        <f t="shared" si="2"/>
        <v>0</v>
      </c>
      <c r="H53" s="242">
        <f t="shared" si="1"/>
        <v>0</v>
      </c>
    </row>
    <row r="54" spans="1:8" x14ac:dyDescent="0.3">
      <c r="A54" s="17" t="s">
        <v>507</v>
      </c>
      <c r="B54" s="30" t="s">
        <v>223</v>
      </c>
      <c r="C54" s="238">
        <v>0</v>
      </c>
      <c r="D54" s="238">
        <v>0</v>
      </c>
      <c r="E54" s="186"/>
      <c r="F54" s="186"/>
      <c r="G54" s="186">
        <f t="shared" si="2"/>
        <v>0</v>
      </c>
      <c r="H54" s="242">
        <f t="shared" si="1"/>
        <v>0</v>
      </c>
    </row>
    <row r="55" spans="1:8" x14ac:dyDescent="0.3">
      <c r="A55" s="17" t="s">
        <v>508</v>
      </c>
      <c r="B55" s="30" t="s">
        <v>224</v>
      </c>
      <c r="C55" s="238">
        <v>0</v>
      </c>
      <c r="D55" s="238">
        <v>0</v>
      </c>
      <c r="E55" s="186"/>
      <c r="F55" s="186"/>
      <c r="G55" s="186">
        <f t="shared" si="2"/>
        <v>0</v>
      </c>
      <c r="H55" s="242">
        <f t="shared" si="1"/>
        <v>0</v>
      </c>
    </row>
    <row r="56" spans="1:8" x14ac:dyDescent="0.3">
      <c r="A56" s="17" t="s">
        <v>509</v>
      </c>
      <c r="B56" s="30" t="s">
        <v>225</v>
      </c>
      <c r="C56" s="238">
        <v>0</v>
      </c>
      <c r="D56" s="238">
        <v>0</v>
      </c>
      <c r="E56" s="186"/>
      <c r="F56" s="186"/>
      <c r="G56" s="186">
        <f t="shared" si="2"/>
        <v>0</v>
      </c>
      <c r="H56" s="242">
        <f t="shared" si="1"/>
        <v>0</v>
      </c>
    </row>
    <row r="57" spans="1:8" x14ac:dyDescent="0.3">
      <c r="A57" s="13" t="s">
        <v>510</v>
      </c>
      <c r="B57" s="30" t="s">
        <v>226</v>
      </c>
      <c r="C57" s="238">
        <v>0</v>
      </c>
      <c r="D57" s="238">
        <v>0</v>
      </c>
      <c r="E57" s="186"/>
      <c r="F57" s="186"/>
      <c r="G57" s="186">
        <f t="shared" si="2"/>
        <v>0</v>
      </c>
      <c r="H57" s="242">
        <f t="shared" si="1"/>
        <v>0</v>
      </c>
    </row>
    <row r="58" spans="1:8" x14ac:dyDescent="0.3">
      <c r="A58" s="13" t="s">
        <v>511</v>
      </c>
      <c r="B58" s="30" t="s">
        <v>227</v>
      </c>
      <c r="C58" s="238">
        <v>0</v>
      </c>
      <c r="D58" s="238">
        <v>0</v>
      </c>
      <c r="E58" s="186"/>
      <c r="F58" s="186"/>
      <c r="G58" s="186">
        <f t="shared" si="2"/>
        <v>0</v>
      </c>
      <c r="H58" s="242">
        <f t="shared" si="1"/>
        <v>0</v>
      </c>
    </row>
    <row r="59" spans="1:8" x14ac:dyDescent="0.3">
      <c r="A59" s="13" t="s">
        <v>512</v>
      </c>
      <c r="B59" s="30" t="s">
        <v>228</v>
      </c>
      <c r="C59" s="238">
        <v>3909000</v>
      </c>
      <c r="D59" s="238">
        <v>3909000</v>
      </c>
      <c r="E59" s="186"/>
      <c r="F59" s="186"/>
      <c r="G59" s="186">
        <f t="shared" si="2"/>
        <v>3909000</v>
      </c>
      <c r="H59" s="242">
        <f t="shared" si="1"/>
        <v>0</v>
      </c>
    </row>
    <row r="60" spans="1:8" x14ac:dyDescent="0.3">
      <c r="A60" s="43" t="s">
        <v>479</v>
      </c>
      <c r="B60" s="46" t="s">
        <v>229</v>
      </c>
      <c r="C60" s="189">
        <f>SUM(C52:C59)</f>
        <v>3909000</v>
      </c>
      <c r="D60" s="189">
        <f>SUM(D52:D59)</f>
        <v>3909000</v>
      </c>
      <c r="E60" s="185">
        <f>SUM(E52:E59)</f>
        <v>0</v>
      </c>
      <c r="F60" s="185">
        <f>SUM(F52:F59)</f>
        <v>0</v>
      </c>
      <c r="G60" s="146">
        <f t="shared" si="2"/>
        <v>3909000</v>
      </c>
      <c r="H60" s="242">
        <f t="shared" si="1"/>
        <v>0</v>
      </c>
    </row>
    <row r="61" spans="1:8" x14ac:dyDescent="0.3">
      <c r="A61" s="12" t="s">
        <v>513</v>
      </c>
      <c r="B61" s="30" t="s">
        <v>230</v>
      </c>
      <c r="C61" s="238">
        <v>0</v>
      </c>
      <c r="D61" s="238">
        <v>0</v>
      </c>
      <c r="E61" s="186"/>
      <c r="F61" s="186"/>
      <c r="G61" s="186">
        <f t="shared" si="2"/>
        <v>0</v>
      </c>
      <c r="H61" s="242">
        <f t="shared" si="1"/>
        <v>0</v>
      </c>
    </row>
    <row r="62" spans="1:8" x14ac:dyDescent="0.3">
      <c r="A62" s="12" t="s">
        <v>231</v>
      </c>
      <c r="B62" s="30" t="s">
        <v>232</v>
      </c>
      <c r="C62" s="238">
        <v>1976741</v>
      </c>
      <c r="D62" s="238">
        <v>1976741</v>
      </c>
      <c r="E62" s="186"/>
      <c r="F62" s="186"/>
      <c r="G62" s="186">
        <f t="shared" si="2"/>
        <v>1976741</v>
      </c>
      <c r="H62" s="242">
        <f t="shared" si="1"/>
        <v>0</v>
      </c>
    </row>
    <row r="63" spans="1:8" x14ac:dyDescent="0.3">
      <c r="A63" s="12" t="s">
        <v>233</v>
      </c>
      <c r="B63" s="30" t="s">
        <v>234</v>
      </c>
      <c r="C63" s="238">
        <v>0</v>
      </c>
      <c r="D63" s="238">
        <v>0</v>
      </c>
      <c r="E63" s="186"/>
      <c r="F63" s="186"/>
      <c r="G63" s="186">
        <f t="shared" si="2"/>
        <v>0</v>
      </c>
      <c r="H63" s="242">
        <f t="shared" si="1"/>
        <v>0</v>
      </c>
    </row>
    <row r="64" spans="1:8" x14ac:dyDescent="0.3">
      <c r="A64" s="12" t="s">
        <v>480</v>
      </c>
      <c r="B64" s="30" t="s">
        <v>235</v>
      </c>
      <c r="C64" s="238">
        <v>0</v>
      </c>
      <c r="D64" s="238">
        <v>0</v>
      </c>
      <c r="E64" s="186"/>
      <c r="F64" s="186"/>
      <c r="G64" s="186">
        <f t="shared" si="2"/>
        <v>0</v>
      </c>
      <c r="H64" s="242">
        <f t="shared" si="1"/>
        <v>0</v>
      </c>
    </row>
    <row r="65" spans="1:8" x14ac:dyDescent="0.3">
      <c r="A65" s="12" t="s">
        <v>514</v>
      </c>
      <c r="B65" s="30" t="s">
        <v>236</v>
      </c>
      <c r="C65" s="238">
        <v>0</v>
      </c>
      <c r="D65" s="238">
        <v>0</v>
      </c>
      <c r="E65" s="186"/>
      <c r="F65" s="186"/>
      <c r="G65" s="186">
        <f t="shared" si="2"/>
        <v>0</v>
      </c>
      <c r="H65" s="242">
        <f t="shared" si="1"/>
        <v>0</v>
      </c>
    </row>
    <row r="66" spans="1:8" x14ac:dyDescent="0.3">
      <c r="A66" s="12" t="s">
        <v>482</v>
      </c>
      <c r="B66" s="30" t="s">
        <v>237</v>
      </c>
      <c r="C66" s="238">
        <v>7520804</v>
      </c>
      <c r="D66" s="238">
        <v>7520804</v>
      </c>
      <c r="E66" s="186"/>
      <c r="F66" s="186"/>
      <c r="G66" s="186">
        <f t="shared" si="2"/>
        <v>7520804</v>
      </c>
      <c r="H66" s="242">
        <f t="shared" si="1"/>
        <v>0</v>
      </c>
    </row>
    <row r="67" spans="1:8" x14ac:dyDescent="0.3">
      <c r="A67" s="12" t="s">
        <v>515</v>
      </c>
      <c r="B67" s="30" t="s">
        <v>238</v>
      </c>
      <c r="C67" s="238"/>
      <c r="D67" s="238"/>
      <c r="E67" s="186"/>
      <c r="F67" s="186"/>
      <c r="G67" s="186">
        <f t="shared" si="2"/>
        <v>0</v>
      </c>
      <c r="H67" s="242">
        <f t="shared" si="1"/>
        <v>0</v>
      </c>
    </row>
    <row r="68" spans="1:8" x14ac:dyDescent="0.3">
      <c r="A68" s="12" t="s">
        <v>516</v>
      </c>
      <c r="B68" s="30" t="s">
        <v>239</v>
      </c>
      <c r="C68" s="238"/>
      <c r="D68" s="238"/>
      <c r="E68" s="186"/>
      <c r="F68" s="186"/>
      <c r="G68" s="186">
        <f t="shared" si="2"/>
        <v>0</v>
      </c>
      <c r="H68" s="242">
        <f t="shared" si="1"/>
        <v>0</v>
      </c>
    </row>
    <row r="69" spans="1:8" x14ac:dyDescent="0.3">
      <c r="A69" s="12" t="s">
        <v>240</v>
      </c>
      <c r="B69" s="30" t="s">
        <v>241</v>
      </c>
      <c r="C69" s="238"/>
      <c r="D69" s="238"/>
      <c r="E69" s="186"/>
      <c r="F69" s="186"/>
      <c r="G69" s="186">
        <f t="shared" si="2"/>
        <v>0</v>
      </c>
      <c r="H69" s="242">
        <f t="shared" si="1"/>
        <v>0</v>
      </c>
    </row>
    <row r="70" spans="1:8" x14ac:dyDescent="0.3">
      <c r="A70" s="19" t="s">
        <v>242</v>
      </c>
      <c r="B70" s="30" t="s">
        <v>243</v>
      </c>
      <c r="C70" s="238"/>
      <c r="D70" s="238"/>
      <c r="E70" s="186"/>
      <c r="F70" s="186"/>
      <c r="G70" s="186">
        <f t="shared" si="2"/>
        <v>0</v>
      </c>
      <c r="H70" s="242">
        <f t="shared" si="1"/>
        <v>0</v>
      </c>
    </row>
    <row r="71" spans="1:8" x14ac:dyDescent="0.3">
      <c r="A71" s="12" t="s">
        <v>517</v>
      </c>
      <c r="B71" s="30" t="s">
        <v>245</v>
      </c>
      <c r="C71" s="238">
        <v>465000</v>
      </c>
      <c r="D71" s="238">
        <v>465000</v>
      </c>
      <c r="E71" s="186"/>
      <c r="F71" s="186"/>
      <c r="G71" s="186">
        <f t="shared" si="2"/>
        <v>465000</v>
      </c>
      <c r="H71" s="242">
        <f t="shared" si="1"/>
        <v>0</v>
      </c>
    </row>
    <row r="72" spans="1:8" x14ac:dyDescent="0.3">
      <c r="A72" s="19" t="s">
        <v>72</v>
      </c>
      <c r="B72" s="30" t="s">
        <v>657</v>
      </c>
      <c r="C72" s="249">
        <v>2837798</v>
      </c>
      <c r="D72" s="249">
        <v>3133632</v>
      </c>
      <c r="E72" s="186"/>
      <c r="F72" s="186"/>
      <c r="G72" s="186">
        <f t="shared" si="2"/>
        <v>3133632</v>
      </c>
      <c r="H72" s="242">
        <f t="shared" ref="H72:H123" si="3">G72-C72</f>
        <v>295834</v>
      </c>
    </row>
    <row r="73" spans="1:8" x14ac:dyDescent="0.3">
      <c r="A73" s="19" t="s">
        <v>73</v>
      </c>
      <c r="B73" s="30" t="s">
        <v>657</v>
      </c>
      <c r="C73" s="190">
        <v>0</v>
      </c>
      <c r="D73" s="190">
        <v>0</v>
      </c>
      <c r="E73" s="186"/>
      <c r="F73" s="186"/>
      <c r="G73" s="186">
        <f t="shared" si="2"/>
        <v>0</v>
      </c>
      <c r="H73" s="242">
        <f t="shared" si="3"/>
        <v>0</v>
      </c>
    </row>
    <row r="74" spans="1:8" x14ac:dyDescent="0.3">
      <c r="A74" s="43" t="s">
        <v>485</v>
      </c>
      <c r="B74" s="46" t="s">
        <v>246</v>
      </c>
      <c r="C74" s="189">
        <f>SUM(C61:C73)</f>
        <v>12800343</v>
      </c>
      <c r="D74" s="189">
        <f>SUM(D61:D73)</f>
        <v>13096177</v>
      </c>
      <c r="E74" s="185">
        <f>SUM(E61:E73)</f>
        <v>0</v>
      </c>
      <c r="F74" s="185">
        <f>SUM(F61:F73)</f>
        <v>0</v>
      </c>
      <c r="G74" s="146">
        <f t="shared" si="2"/>
        <v>13096177</v>
      </c>
      <c r="H74" s="242">
        <f t="shared" si="3"/>
        <v>295834</v>
      </c>
    </row>
    <row r="75" spans="1:8" ht="15.6" x14ac:dyDescent="0.3">
      <c r="A75" s="54" t="s">
        <v>18</v>
      </c>
      <c r="B75" s="46"/>
      <c r="C75" s="189">
        <f>SUM(C25+C26+C51+C60+C74)</f>
        <v>73110468</v>
      </c>
      <c r="D75" s="189">
        <f>SUM(D25+D26+D51+D60+D74)</f>
        <v>74579402</v>
      </c>
      <c r="E75" s="146">
        <f>SUM(E25+E26+E51+E60+E74)</f>
        <v>0</v>
      </c>
      <c r="F75" s="146">
        <f>SUM(F25+F26+F51+F60+F74)</f>
        <v>0</v>
      </c>
      <c r="G75" s="146">
        <f t="shared" si="2"/>
        <v>74579402</v>
      </c>
      <c r="H75" s="242">
        <f t="shared" si="3"/>
        <v>1468934</v>
      </c>
    </row>
    <row r="76" spans="1:8" x14ac:dyDescent="0.3">
      <c r="A76" s="34" t="s">
        <v>247</v>
      </c>
      <c r="B76" s="30" t="s">
        <v>248</v>
      </c>
      <c r="C76" s="238">
        <v>0</v>
      </c>
      <c r="D76" s="238">
        <v>0</v>
      </c>
      <c r="E76" s="186"/>
      <c r="F76" s="186"/>
      <c r="G76" s="186">
        <f t="shared" si="2"/>
        <v>0</v>
      </c>
      <c r="H76" s="242">
        <f t="shared" si="3"/>
        <v>0</v>
      </c>
    </row>
    <row r="77" spans="1:8" x14ac:dyDescent="0.3">
      <c r="A77" s="34" t="s">
        <v>518</v>
      </c>
      <c r="B77" s="30" t="s">
        <v>249</v>
      </c>
      <c r="C77" s="238">
        <v>1000000</v>
      </c>
      <c r="D77" s="238">
        <v>475356925</v>
      </c>
      <c r="E77" s="186"/>
      <c r="F77" s="186"/>
      <c r="G77" s="186">
        <f t="shared" si="2"/>
        <v>475356925</v>
      </c>
      <c r="H77" s="242">
        <f t="shared" si="3"/>
        <v>474356925</v>
      </c>
    </row>
    <row r="78" spans="1:8" x14ac:dyDescent="0.3">
      <c r="A78" s="34" t="s">
        <v>250</v>
      </c>
      <c r="B78" s="30" t="s">
        <v>251</v>
      </c>
      <c r="C78" s="238">
        <v>200000</v>
      </c>
      <c r="D78" s="238">
        <v>201118</v>
      </c>
      <c r="E78" s="186"/>
      <c r="F78" s="186"/>
      <c r="G78" s="186">
        <f t="shared" si="2"/>
        <v>201118</v>
      </c>
      <c r="H78" s="242">
        <f t="shared" si="3"/>
        <v>1118</v>
      </c>
    </row>
    <row r="79" spans="1:8" x14ac:dyDescent="0.3">
      <c r="A79" s="34" t="s">
        <v>252</v>
      </c>
      <c r="B79" s="30" t="s">
        <v>253</v>
      </c>
      <c r="C79" s="238">
        <v>0</v>
      </c>
      <c r="D79" s="238">
        <v>150330</v>
      </c>
      <c r="E79" s="186"/>
      <c r="F79" s="186"/>
      <c r="G79" s="186">
        <f t="shared" si="2"/>
        <v>150330</v>
      </c>
      <c r="H79" s="242">
        <f t="shared" si="3"/>
        <v>150330</v>
      </c>
    </row>
    <row r="80" spans="1:8" x14ac:dyDescent="0.3">
      <c r="A80" s="6" t="s">
        <v>254</v>
      </c>
      <c r="B80" s="30" t="s">
        <v>255</v>
      </c>
      <c r="C80" s="238">
        <v>0</v>
      </c>
      <c r="D80" s="238">
        <v>0</v>
      </c>
      <c r="E80" s="186"/>
      <c r="F80" s="186"/>
      <c r="G80" s="186">
        <f t="shared" si="2"/>
        <v>0</v>
      </c>
      <c r="H80" s="242">
        <f t="shared" si="3"/>
        <v>0</v>
      </c>
    </row>
    <row r="81" spans="1:8" x14ac:dyDescent="0.3">
      <c r="A81" s="6" t="s">
        <v>256</v>
      </c>
      <c r="B81" s="30" t="s">
        <v>257</v>
      </c>
      <c r="C81" s="238">
        <v>0</v>
      </c>
      <c r="D81" s="238">
        <v>0</v>
      </c>
      <c r="E81" s="186"/>
      <c r="F81" s="186"/>
      <c r="G81" s="186">
        <f t="shared" si="2"/>
        <v>0</v>
      </c>
      <c r="H81" s="242">
        <f t="shared" si="3"/>
        <v>0</v>
      </c>
    </row>
    <row r="82" spans="1:8" x14ac:dyDescent="0.3">
      <c r="A82" s="6" t="s">
        <v>258</v>
      </c>
      <c r="B82" s="30" t="s">
        <v>259</v>
      </c>
      <c r="C82" s="238">
        <v>324000</v>
      </c>
      <c r="D82" s="238">
        <v>128400370</v>
      </c>
      <c r="E82" s="186"/>
      <c r="F82" s="186"/>
      <c r="G82" s="186">
        <f t="shared" si="2"/>
        <v>128400370</v>
      </c>
      <c r="H82" s="242">
        <f t="shared" si="3"/>
        <v>128076370</v>
      </c>
    </row>
    <row r="83" spans="1:8" x14ac:dyDescent="0.3">
      <c r="A83" s="44" t="s">
        <v>487</v>
      </c>
      <c r="B83" s="46" t="s">
        <v>260</v>
      </c>
      <c r="C83" s="193">
        <f>SUM(C76:C82)</f>
        <v>1524000</v>
      </c>
      <c r="D83" s="193">
        <f>SUM(D76:D82)</f>
        <v>604108743</v>
      </c>
      <c r="E83" s="185">
        <f>SUM(E76:E82)</f>
        <v>0</v>
      </c>
      <c r="F83" s="185">
        <f>SUM(F76:F82)</f>
        <v>0</v>
      </c>
      <c r="G83" s="146">
        <f t="shared" si="2"/>
        <v>604108743</v>
      </c>
      <c r="H83" s="242">
        <f t="shared" si="3"/>
        <v>602584743</v>
      </c>
    </row>
    <row r="84" spans="1:8" x14ac:dyDescent="0.3">
      <c r="A84" s="13" t="s">
        <v>261</v>
      </c>
      <c r="B84" s="30" t="s">
        <v>262</v>
      </c>
      <c r="C84" s="238">
        <v>30157722</v>
      </c>
      <c r="D84" s="238">
        <v>30157722</v>
      </c>
      <c r="E84" s="186"/>
      <c r="F84" s="186"/>
      <c r="G84" s="186">
        <f t="shared" si="2"/>
        <v>30157722</v>
      </c>
      <c r="H84" s="242">
        <f t="shared" si="3"/>
        <v>0</v>
      </c>
    </row>
    <row r="85" spans="1:8" x14ac:dyDescent="0.3">
      <c r="A85" s="13" t="s">
        <v>263</v>
      </c>
      <c r="B85" s="30" t="s">
        <v>264</v>
      </c>
      <c r="C85" s="238">
        <v>0</v>
      </c>
      <c r="D85" s="238">
        <v>0</v>
      </c>
      <c r="E85" s="186"/>
      <c r="F85" s="186"/>
      <c r="G85" s="186">
        <f t="shared" si="2"/>
        <v>0</v>
      </c>
      <c r="H85" s="242">
        <f t="shared" si="3"/>
        <v>0</v>
      </c>
    </row>
    <row r="86" spans="1:8" x14ac:dyDescent="0.3">
      <c r="A86" s="13" t="s">
        <v>265</v>
      </c>
      <c r="B86" s="30" t="s">
        <v>266</v>
      </c>
      <c r="C86" s="238">
        <v>0</v>
      </c>
      <c r="D86" s="238">
        <v>0</v>
      </c>
      <c r="E86" s="186"/>
      <c r="F86" s="186"/>
      <c r="G86" s="186">
        <f t="shared" si="2"/>
        <v>0</v>
      </c>
      <c r="H86" s="242">
        <f t="shared" si="3"/>
        <v>0</v>
      </c>
    </row>
    <row r="87" spans="1:8" x14ac:dyDescent="0.3">
      <c r="A87" s="13" t="s">
        <v>267</v>
      </c>
      <c r="B87" s="30" t="s">
        <v>268</v>
      </c>
      <c r="C87" s="238">
        <v>7550518</v>
      </c>
      <c r="D87" s="238">
        <v>7550518</v>
      </c>
      <c r="E87" s="186"/>
      <c r="F87" s="186"/>
      <c r="G87" s="186">
        <f t="shared" si="2"/>
        <v>7550518</v>
      </c>
      <c r="H87" s="242">
        <f t="shared" si="3"/>
        <v>0</v>
      </c>
    </row>
    <row r="88" spans="1:8" x14ac:dyDescent="0.3">
      <c r="A88" s="43" t="s">
        <v>488</v>
      </c>
      <c r="B88" s="46" t="s">
        <v>269</v>
      </c>
      <c r="C88" s="193">
        <f>SUM(C84:C87)</f>
        <v>37708240</v>
      </c>
      <c r="D88" s="193">
        <f>SUM(D84:D87)</f>
        <v>37708240</v>
      </c>
      <c r="E88" s="185">
        <f>SUM(E84:E87)</f>
        <v>0</v>
      </c>
      <c r="F88" s="185">
        <f>SUM(F84:F87)</f>
        <v>0</v>
      </c>
      <c r="G88" s="146">
        <f t="shared" ref="G88:G123" si="4">SUM(D88:F88)</f>
        <v>37708240</v>
      </c>
      <c r="H88" s="242">
        <f t="shared" si="3"/>
        <v>0</v>
      </c>
    </row>
    <row r="89" spans="1:8" x14ac:dyDescent="0.3">
      <c r="A89" s="13" t="s">
        <v>270</v>
      </c>
      <c r="B89" s="30" t="s">
        <v>271</v>
      </c>
      <c r="C89" s="238"/>
      <c r="D89" s="238"/>
      <c r="E89" s="186"/>
      <c r="F89" s="186"/>
      <c r="G89" s="186">
        <f t="shared" si="4"/>
        <v>0</v>
      </c>
      <c r="H89" s="242">
        <f t="shared" si="3"/>
        <v>0</v>
      </c>
    </row>
    <row r="90" spans="1:8" x14ac:dyDescent="0.3">
      <c r="A90" s="13" t="s">
        <v>519</v>
      </c>
      <c r="B90" s="30" t="s">
        <v>272</v>
      </c>
      <c r="C90" s="238"/>
      <c r="D90" s="238"/>
      <c r="E90" s="186"/>
      <c r="F90" s="186"/>
      <c r="G90" s="186">
        <f t="shared" si="4"/>
        <v>0</v>
      </c>
      <c r="H90" s="242">
        <f t="shared" si="3"/>
        <v>0</v>
      </c>
    </row>
    <row r="91" spans="1:8" x14ac:dyDescent="0.3">
      <c r="A91" s="13" t="s">
        <v>520</v>
      </c>
      <c r="B91" s="30" t="s">
        <v>273</v>
      </c>
      <c r="C91" s="238"/>
      <c r="D91" s="238"/>
      <c r="E91" s="186"/>
      <c r="F91" s="186"/>
      <c r="G91" s="186">
        <f t="shared" si="4"/>
        <v>0</v>
      </c>
      <c r="H91" s="242">
        <f t="shared" si="3"/>
        <v>0</v>
      </c>
    </row>
    <row r="92" spans="1:8" x14ac:dyDescent="0.3">
      <c r="A92" s="13" t="s">
        <v>521</v>
      </c>
      <c r="B92" s="30" t="s">
        <v>274</v>
      </c>
      <c r="C92" s="238"/>
      <c r="D92" s="238"/>
      <c r="E92" s="186"/>
      <c r="F92" s="186"/>
      <c r="G92" s="186">
        <f t="shared" si="4"/>
        <v>0</v>
      </c>
      <c r="H92" s="242">
        <f t="shared" si="3"/>
        <v>0</v>
      </c>
    </row>
    <row r="93" spans="1:8" x14ac:dyDescent="0.3">
      <c r="A93" s="13" t="s">
        <v>522</v>
      </c>
      <c r="B93" s="30" t="s">
        <v>275</v>
      </c>
      <c r="C93" s="238"/>
      <c r="D93" s="238"/>
      <c r="E93" s="186"/>
      <c r="F93" s="186"/>
      <c r="G93" s="186">
        <f t="shared" si="4"/>
        <v>0</v>
      </c>
      <c r="H93" s="242">
        <f t="shared" si="3"/>
        <v>0</v>
      </c>
    </row>
    <row r="94" spans="1:8" x14ac:dyDescent="0.3">
      <c r="A94" s="13" t="s">
        <v>523</v>
      </c>
      <c r="B94" s="30" t="s">
        <v>276</v>
      </c>
      <c r="C94" s="238"/>
      <c r="D94" s="238"/>
      <c r="E94" s="186"/>
      <c r="F94" s="186"/>
      <c r="G94" s="186">
        <f t="shared" si="4"/>
        <v>0</v>
      </c>
      <c r="H94" s="242">
        <f t="shared" si="3"/>
        <v>0</v>
      </c>
    </row>
    <row r="95" spans="1:8" x14ac:dyDescent="0.3">
      <c r="A95" s="13" t="s">
        <v>277</v>
      </c>
      <c r="B95" s="30" t="s">
        <v>278</v>
      </c>
      <c r="C95" s="238"/>
      <c r="D95" s="238"/>
      <c r="E95" s="186"/>
      <c r="F95" s="186"/>
      <c r="G95" s="186">
        <f t="shared" si="4"/>
        <v>0</v>
      </c>
      <c r="H95" s="242">
        <f t="shared" si="3"/>
        <v>0</v>
      </c>
    </row>
    <row r="96" spans="1:8" x14ac:dyDescent="0.3">
      <c r="A96" s="13" t="s">
        <v>524</v>
      </c>
      <c r="B96" s="30" t="s">
        <v>279</v>
      </c>
      <c r="C96" s="238"/>
      <c r="D96" s="238"/>
      <c r="E96" s="186"/>
      <c r="F96" s="186"/>
      <c r="G96" s="186">
        <f t="shared" si="4"/>
        <v>0</v>
      </c>
      <c r="H96" s="242">
        <f t="shared" si="3"/>
        <v>0</v>
      </c>
    </row>
    <row r="97" spans="1:27" x14ac:dyDescent="0.3">
      <c r="A97" s="43" t="s">
        <v>489</v>
      </c>
      <c r="B97" s="46" t="s">
        <v>280</v>
      </c>
      <c r="C97" s="191"/>
      <c r="D97" s="191"/>
      <c r="E97" s="185">
        <f>SUM(E89:E96)</f>
        <v>0</v>
      </c>
      <c r="F97" s="185">
        <f>SUM(F89:F96)</f>
        <v>0</v>
      </c>
      <c r="G97" s="186">
        <f t="shared" si="4"/>
        <v>0</v>
      </c>
      <c r="H97" s="242">
        <f t="shared" si="3"/>
        <v>0</v>
      </c>
    </row>
    <row r="98" spans="1:27" ht="16.2" thickBot="1" x14ac:dyDescent="0.35">
      <c r="A98" s="54" t="s">
        <v>17</v>
      </c>
      <c r="B98" s="46"/>
      <c r="C98" s="193">
        <f>SUM(C83+C88+C97)</f>
        <v>39232240</v>
      </c>
      <c r="D98" s="193">
        <f>SUM(D83+D88+D97)</f>
        <v>641816983</v>
      </c>
      <c r="E98" s="195"/>
      <c r="F98" s="195"/>
      <c r="G98" s="146">
        <f t="shared" si="4"/>
        <v>641816983</v>
      </c>
      <c r="H98" s="242">
        <f t="shared" si="3"/>
        <v>602584743</v>
      </c>
    </row>
    <row r="99" spans="1:27" ht="16.2" thickBot="1" x14ac:dyDescent="0.35">
      <c r="A99" s="35" t="s">
        <v>532</v>
      </c>
      <c r="B99" s="108" t="s">
        <v>281</v>
      </c>
      <c r="C99" s="193">
        <f>SUM(C25+C26+C51+C60+C74+C83+C88+C97)</f>
        <v>112342708</v>
      </c>
      <c r="D99" s="193">
        <f>SUM(D25+D26+D51+D60+D74+D83+D88+D97)</f>
        <v>716396385</v>
      </c>
      <c r="E99" s="196">
        <f>SUM(E25+E26+E51+E60+E74+E97+E88+E83)</f>
        <v>0</v>
      </c>
      <c r="F99" s="196">
        <f>SUM(F25+F26+F51+F60+F74+F97+F88+F83)</f>
        <v>0</v>
      </c>
      <c r="G99" s="146">
        <f t="shared" si="4"/>
        <v>716396385</v>
      </c>
      <c r="H99" s="242">
        <f t="shared" si="3"/>
        <v>604053677</v>
      </c>
    </row>
    <row r="100" spans="1:27" x14ac:dyDescent="0.3">
      <c r="A100" s="13" t="s">
        <v>525</v>
      </c>
      <c r="B100" s="5" t="s">
        <v>282</v>
      </c>
      <c r="C100" s="264"/>
      <c r="D100" s="264"/>
      <c r="E100" s="149"/>
      <c r="F100" s="149"/>
      <c r="G100" s="186">
        <f t="shared" si="4"/>
        <v>0</v>
      </c>
      <c r="H100" s="242">
        <f t="shared" si="3"/>
        <v>0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3"/>
      <c r="AA100" s="23"/>
    </row>
    <row r="101" spans="1:27" x14ac:dyDescent="0.3">
      <c r="A101" s="13" t="s">
        <v>284</v>
      </c>
      <c r="B101" s="5" t="s">
        <v>285</v>
      </c>
      <c r="C101" s="239"/>
      <c r="D101" s="239"/>
      <c r="E101" s="150"/>
      <c r="F101" s="150"/>
      <c r="G101" s="186">
        <f t="shared" si="4"/>
        <v>0</v>
      </c>
      <c r="H101" s="242">
        <f t="shared" si="3"/>
        <v>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3"/>
      <c r="AA101" s="23"/>
    </row>
    <row r="102" spans="1:27" x14ac:dyDescent="0.3">
      <c r="A102" s="13" t="s">
        <v>526</v>
      </c>
      <c r="B102" s="5" t="s">
        <v>286</v>
      </c>
      <c r="C102" s="239"/>
      <c r="D102" s="239"/>
      <c r="E102" s="150"/>
      <c r="F102" s="150"/>
      <c r="G102" s="186">
        <f t="shared" si="4"/>
        <v>0</v>
      </c>
      <c r="H102" s="242">
        <f t="shared" si="3"/>
        <v>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3"/>
      <c r="AA102" s="23"/>
    </row>
    <row r="103" spans="1:27" x14ac:dyDescent="0.3">
      <c r="A103" s="15" t="s">
        <v>494</v>
      </c>
      <c r="B103" s="7" t="s">
        <v>287</v>
      </c>
      <c r="C103" s="240"/>
      <c r="D103" s="240"/>
      <c r="E103" s="148">
        <f>SUM(E100:E102)</f>
        <v>0</v>
      </c>
      <c r="F103" s="148">
        <f>SUM(F100:F102)</f>
        <v>0</v>
      </c>
      <c r="G103" s="186">
        <f t="shared" si="4"/>
        <v>0</v>
      </c>
      <c r="H103" s="242">
        <f t="shared" si="3"/>
        <v>0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3"/>
      <c r="AA103" s="23"/>
    </row>
    <row r="104" spans="1:27" x14ac:dyDescent="0.3">
      <c r="A104" s="36" t="s">
        <v>527</v>
      </c>
      <c r="B104" s="5" t="s">
        <v>288</v>
      </c>
      <c r="C104" s="241"/>
      <c r="D104" s="241"/>
      <c r="E104" s="103"/>
      <c r="F104" s="103"/>
      <c r="G104" s="186">
        <f t="shared" si="4"/>
        <v>0</v>
      </c>
      <c r="H104" s="242">
        <f t="shared" si="3"/>
        <v>0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3"/>
      <c r="AA104" s="23"/>
    </row>
    <row r="105" spans="1:27" x14ac:dyDescent="0.3">
      <c r="A105" s="36" t="s">
        <v>497</v>
      </c>
      <c r="B105" s="5" t="s">
        <v>291</v>
      </c>
      <c r="C105" s="241"/>
      <c r="D105" s="241"/>
      <c r="E105" s="103"/>
      <c r="F105" s="103"/>
      <c r="G105" s="186">
        <f t="shared" si="4"/>
        <v>0</v>
      </c>
      <c r="H105" s="242">
        <f t="shared" si="3"/>
        <v>0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3"/>
      <c r="AA105" s="23"/>
    </row>
    <row r="106" spans="1:27" x14ac:dyDescent="0.3">
      <c r="A106" s="13" t="s">
        <v>292</v>
      </c>
      <c r="B106" s="5" t="s">
        <v>293</v>
      </c>
      <c r="C106" s="239"/>
      <c r="D106" s="239"/>
      <c r="E106" s="150"/>
      <c r="F106" s="150"/>
      <c r="G106" s="186">
        <f t="shared" si="4"/>
        <v>0</v>
      </c>
      <c r="H106" s="242">
        <f t="shared" si="3"/>
        <v>0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3"/>
      <c r="AA106" s="23"/>
    </row>
    <row r="107" spans="1:27" x14ac:dyDescent="0.3">
      <c r="A107" s="13" t="s">
        <v>528</v>
      </c>
      <c r="B107" s="5" t="s">
        <v>294</v>
      </c>
      <c r="C107" s="239"/>
      <c r="D107" s="239"/>
      <c r="E107" s="150"/>
      <c r="F107" s="150"/>
      <c r="G107" s="186">
        <f t="shared" si="4"/>
        <v>0</v>
      </c>
      <c r="H107" s="242">
        <f t="shared" si="3"/>
        <v>0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3"/>
      <c r="AA107" s="23"/>
    </row>
    <row r="108" spans="1:27" x14ac:dyDescent="0.3">
      <c r="A108" s="14" t="s">
        <v>495</v>
      </c>
      <c r="B108" s="7" t="s">
        <v>295</v>
      </c>
      <c r="C108" s="192"/>
      <c r="D108" s="192"/>
      <c r="E108" s="104">
        <f>SUM(E104:E107)</f>
        <v>0</v>
      </c>
      <c r="F108" s="104">
        <f>SUM(F104:F107)</f>
        <v>0</v>
      </c>
      <c r="G108" s="186">
        <f t="shared" si="4"/>
        <v>0</v>
      </c>
      <c r="H108" s="242">
        <f t="shared" si="3"/>
        <v>0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3"/>
      <c r="AA108" s="23"/>
    </row>
    <row r="109" spans="1:27" x14ac:dyDescent="0.3">
      <c r="A109" s="36" t="s">
        <v>296</v>
      </c>
      <c r="B109" s="5" t="s">
        <v>297</v>
      </c>
      <c r="C109" s="241"/>
      <c r="D109" s="241"/>
      <c r="E109" s="103"/>
      <c r="F109" s="103"/>
      <c r="G109" s="186">
        <f t="shared" si="4"/>
        <v>0</v>
      </c>
      <c r="H109" s="242">
        <f t="shared" si="3"/>
        <v>0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3"/>
      <c r="AA109" s="23"/>
    </row>
    <row r="110" spans="1:27" x14ac:dyDescent="0.3">
      <c r="A110" s="36" t="s">
        <v>298</v>
      </c>
      <c r="B110" s="5" t="s">
        <v>299</v>
      </c>
      <c r="C110" s="271">
        <v>1825817</v>
      </c>
      <c r="D110" s="271">
        <v>1825817</v>
      </c>
      <c r="E110" s="103"/>
      <c r="F110" s="103"/>
      <c r="G110" s="186">
        <f t="shared" si="4"/>
        <v>1825817</v>
      </c>
      <c r="H110" s="242">
        <f t="shared" si="3"/>
        <v>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3"/>
      <c r="AA110" s="23"/>
    </row>
    <row r="111" spans="1:27" x14ac:dyDescent="0.3">
      <c r="A111" s="14" t="s">
        <v>300</v>
      </c>
      <c r="B111" s="7" t="s">
        <v>301</v>
      </c>
      <c r="C111" s="192">
        <v>27334542</v>
      </c>
      <c r="D111" s="192">
        <v>28134542</v>
      </c>
      <c r="E111" s="104"/>
      <c r="F111" s="104"/>
      <c r="G111" s="146">
        <f t="shared" si="4"/>
        <v>28134542</v>
      </c>
      <c r="H111" s="242">
        <f t="shared" si="3"/>
        <v>800000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3"/>
      <c r="AA111" s="23"/>
    </row>
    <row r="112" spans="1:27" x14ac:dyDescent="0.3">
      <c r="A112" s="36" t="s">
        <v>302</v>
      </c>
      <c r="B112" s="5" t="s">
        <v>303</v>
      </c>
      <c r="C112" s="241"/>
      <c r="D112" s="241"/>
      <c r="E112" s="103"/>
      <c r="F112" s="103"/>
      <c r="G112" s="186">
        <f t="shared" si="4"/>
        <v>0</v>
      </c>
      <c r="H112" s="242">
        <f t="shared" si="3"/>
        <v>0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3"/>
      <c r="AA112" s="23"/>
    </row>
    <row r="113" spans="1:27" x14ac:dyDescent="0.3">
      <c r="A113" s="36" t="s">
        <v>304</v>
      </c>
      <c r="B113" s="5" t="s">
        <v>305</v>
      </c>
      <c r="C113" s="241"/>
      <c r="D113" s="241"/>
      <c r="E113" s="103"/>
      <c r="F113" s="103"/>
      <c r="G113" s="186">
        <f t="shared" si="4"/>
        <v>0</v>
      </c>
      <c r="H113" s="242">
        <f t="shared" si="3"/>
        <v>0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3"/>
      <c r="AA113" s="23"/>
    </row>
    <row r="114" spans="1:27" x14ac:dyDescent="0.3">
      <c r="A114" s="36" t="s">
        <v>306</v>
      </c>
      <c r="B114" s="5" t="s">
        <v>307</v>
      </c>
      <c r="C114" s="241"/>
      <c r="D114" s="241"/>
      <c r="E114" s="103"/>
      <c r="F114" s="103"/>
      <c r="G114" s="186">
        <f t="shared" si="4"/>
        <v>0</v>
      </c>
      <c r="H114" s="242">
        <f t="shared" si="3"/>
        <v>0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3"/>
      <c r="AA114" s="23"/>
    </row>
    <row r="115" spans="1:27" x14ac:dyDescent="0.3">
      <c r="A115" s="37" t="s">
        <v>496</v>
      </c>
      <c r="B115" s="38" t="s">
        <v>308</v>
      </c>
      <c r="C115" s="192">
        <f>C110+C111</f>
        <v>29160359</v>
      </c>
      <c r="D115" s="192">
        <f>D110+D111</f>
        <v>29960359</v>
      </c>
      <c r="E115" s="104">
        <f>SUM(E103+E108+E109+E110+E111+E112+E113+E114)</f>
        <v>0</v>
      </c>
      <c r="F115" s="104">
        <f>SUM(F103+F108+F109+F110+F111+F112+F113+F114)</f>
        <v>0</v>
      </c>
      <c r="G115" s="146">
        <f t="shared" si="4"/>
        <v>29960359</v>
      </c>
      <c r="H115" s="242">
        <f t="shared" si="3"/>
        <v>800000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3"/>
      <c r="AA115" s="23"/>
    </row>
    <row r="116" spans="1:27" x14ac:dyDescent="0.3">
      <c r="A116" s="36" t="s">
        <v>309</v>
      </c>
      <c r="B116" s="5" t="s">
        <v>310</v>
      </c>
      <c r="C116" s="241"/>
      <c r="D116" s="241"/>
      <c r="E116" s="103"/>
      <c r="F116" s="103"/>
      <c r="G116" s="186">
        <f t="shared" si="4"/>
        <v>0</v>
      </c>
      <c r="H116" s="242">
        <f t="shared" si="3"/>
        <v>0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3"/>
      <c r="AA116" s="23"/>
    </row>
    <row r="117" spans="1:27" x14ac:dyDescent="0.3">
      <c r="A117" s="13" t="s">
        <v>311</v>
      </c>
      <c r="B117" s="5" t="s">
        <v>312</v>
      </c>
      <c r="C117" s="239"/>
      <c r="D117" s="239"/>
      <c r="E117" s="150"/>
      <c r="F117" s="150"/>
      <c r="G117" s="186">
        <f t="shared" si="4"/>
        <v>0</v>
      </c>
      <c r="H117" s="242">
        <f t="shared" si="3"/>
        <v>0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3"/>
      <c r="AA117" s="23"/>
    </row>
    <row r="118" spans="1:27" x14ac:dyDescent="0.3">
      <c r="A118" s="36" t="s">
        <v>529</v>
      </c>
      <c r="B118" s="5" t="s">
        <v>313</v>
      </c>
      <c r="C118" s="241"/>
      <c r="D118" s="241"/>
      <c r="E118" s="103"/>
      <c r="F118" s="103"/>
      <c r="G118" s="186">
        <f t="shared" si="4"/>
        <v>0</v>
      </c>
      <c r="H118" s="242">
        <f t="shared" si="3"/>
        <v>0</v>
      </c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3"/>
      <c r="AA118" s="23"/>
    </row>
    <row r="119" spans="1:27" x14ac:dyDescent="0.3">
      <c r="A119" s="36" t="s">
        <v>498</v>
      </c>
      <c r="B119" s="5" t="s">
        <v>314</v>
      </c>
      <c r="C119" s="241"/>
      <c r="D119" s="241"/>
      <c r="E119" s="103"/>
      <c r="F119" s="103"/>
      <c r="G119" s="186">
        <f t="shared" si="4"/>
        <v>0</v>
      </c>
      <c r="H119" s="242">
        <f t="shared" si="3"/>
        <v>0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3"/>
      <c r="AA119" s="23"/>
    </row>
    <row r="120" spans="1:27" x14ac:dyDescent="0.3">
      <c r="A120" s="37" t="s">
        <v>499</v>
      </c>
      <c r="B120" s="38" t="s">
        <v>318</v>
      </c>
      <c r="C120" s="192"/>
      <c r="D120" s="192"/>
      <c r="E120" s="104">
        <f>SUM(E116:E119)</f>
        <v>0</v>
      </c>
      <c r="F120" s="104">
        <f>SUM(F116:F119)</f>
        <v>0</v>
      </c>
      <c r="G120" s="186">
        <f t="shared" si="4"/>
        <v>0</v>
      </c>
      <c r="H120" s="242">
        <f t="shared" si="3"/>
        <v>0</v>
      </c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3"/>
      <c r="AA120" s="23"/>
    </row>
    <row r="121" spans="1:27" ht="15" thickBot="1" x14ac:dyDescent="0.35">
      <c r="A121" s="112" t="s">
        <v>319</v>
      </c>
      <c r="B121" s="115" t="s">
        <v>320</v>
      </c>
      <c r="C121" s="251"/>
      <c r="D121" s="251"/>
      <c r="E121" s="151"/>
      <c r="F121" s="151"/>
      <c r="G121" s="186">
        <f t="shared" si="4"/>
        <v>0</v>
      </c>
      <c r="H121" s="242">
        <f t="shared" si="3"/>
        <v>0</v>
      </c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3"/>
      <c r="AA121" s="23"/>
    </row>
    <row r="122" spans="1:27" ht="16.2" thickBot="1" x14ac:dyDescent="0.35">
      <c r="A122" s="117" t="s">
        <v>533</v>
      </c>
      <c r="B122" s="118" t="s">
        <v>321</v>
      </c>
      <c r="C122" s="282">
        <f>C115</f>
        <v>29160359</v>
      </c>
      <c r="D122" s="282">
        <f>D115</f>
        <v>29960359</v>
      </c>
      <c r="E122" s="116">
        <f>SUM(E115+E120+E121)</f>
        <v>0</v>
      </c>
      <c r="F122" s="116">
        <f>SUM(F115+F120+F121)</f>
        <v>0</v>
      </c>
      <c r="G122" s="146">
        <f t="shared" si="4"/>
        <v>29960359</v>
      </c>
      <c r="H122" s="242">
        <f t="shared" si="3"/>
        <v>800000</v>
      </c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3"/>
      <c r="AA122" s="23"/>
    </row>
    <row r="123" spans="1:27" ht="16.2" thickBot="1" x14ac:dyDescent="0.35">
      <c r="A123" s="105" t="s">
        <v>569</v>
      </c>
      <c r="B123" s="106"/>
      <c r="C123" s="278">
        <f>SUM(C99+C122)</f>
        <v>141503067</v>
      </c>
      <c r="D123" s="278">
        <f>SUM(D99+D122)</f>
        <v>746356744</v>
      </c>
      <c r="E123" s="145">
        <f>SUM(E99+E122)</f>
        <v>0</v>
      </c>
      <c r="F123" s="145">
        <f>SUM(F99+F122)</f>
        <v>0</v>
      </c>
      <c r="G123" s="146">
        <f t="shared" si="4"/>
        <v>746356744</v>
      </c>
      <c r="H123" s="242">
        <f t="shared" si="3"/>
        <v>604853677</v>
      </c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x14ac:dyDescent="0.3">
      <c r="B124" s="23"/>
      <c r="C124" s="242"/>
      <c r="D124" s="242"/>
      <c r="E124" s="194"/>
      <c r="F124" s="194"/>
      <c r="G124" s="308" t="s">
        <v>676</v>
      </c>
      <c r="H124" s="194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x14ac:dyDescent="0.3">
      <c r="B125" s="23"/>
      <c r="C125" s="242"/>
      <c r="D125" s="242"/>
      <c r="E125" s="194"/>
      <c r="F125" s="194"/>
      <c r="G125" s="194"/>
      <c r="H125" s="194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x14ac:dyDescent="0.3">
      <c r="B126" s="23"/>
      <c r="C126" s="242"/>
      <c r="D126" s="242"/>
      <c r="E126" s="194"/>
      <c r="F126" s="194"/>
      <c r="G126" s="194"/>
      <c r="H126" s="194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x14ac:dyDescent="0.3">
      <c r="B127" s="23"/>
      <c r="C127" s="242"/>
      <c r="D127" s="242"/>
      <c r="E127" s="194"/>
      <c r="F127" s="194"/>
      <c r="G127" s="194"/>
      <c r="H127" s="194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x14ac:dyDescent="0.3">
      <c r="B128" s="23"/>
      <c r="C128" s="242"/>
      <c r="D128" s="242"/>
      <c r="E128" s="194"/>
      <c r="F128" s="194"/>
      <c r="G128" s="194"/>
      <c r="H128" s="194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2:27" x14ac:dyDescent="0.3">
      <c r="B129" s="23"/>
      <c r="C129" s="242"/>
      <c r="D129" s="242"/>
      <c r="E129" s="194"/>
      <c r="F129" s="194"/>
      <c r="G129" s="194"/>
      <c r="H129" s="194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2:27" x14ac:dyDescent="0.3">
      <c r="B130" s="23"/>
      <c r="C130" s="242"/>
      <c r="D130" s="242"/>
      <c r="E130" s="194"/>
      <c r="F130" s="194"/>
      <c r="G130" s="194"/>
      <c r="H130" s="194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2:27" x14ac:dyDescent="0.3">
      <c r="B131" s="23"/>
      <c r="C131" s="242"/>
      <c r="D131" s="242"/>
      <c r="E131" s="194"/>
      <c r="F131" s="194"/>
      <c r="G131" s="194"/>
      <c r="H131" s="194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2:27" x14ac:dyDescent="0.3">
      <c r="B132" s="23"/>
      <c r="C132" s="242"/>
      <c r="D132" s="242"/>
      <c r="E132" s="194"/>
      <c r="F132" s="194"/>
      <c r="G132" s="194"/>
      <c r="H132" s="194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2:27" x14ac:dyDescent="0.3">
      <c r="B133" s="23"/>
      <c r="C133" s="242"/>
      <c r="D133" s="242"/>
      <c r="E133" s="194"/>
      <c r="F133" s="194"/>
      <c r="G133" s="194"/>
      <c r="H133" s="194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2:27" x14ac:dyDescent="0.3">
      <c r="B134" s="23"/>
      <c r="C134" s="242"/>
      <c r="D134" s="242"/>
      <c r="E134" s="194"/>
      <c r="F134" s="194"/>
      <c r="G134" s="194"/>
      <c r="H134" s="194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2:27" x14ac:dyDescent="0.3">
      <c r="B135" s="23"/>
      <c r="C135" s="242"/>
      <c r="D135" s="242"/>
      <c r="E135" s="194"/>
      <c r="F135" s="194"/>
      <c r="G135" s="194"/>
      <c r="H135" s="194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2:27" x14ac:dyDescent="0.3">
      <c r="B136" s="23"/>
      <c r="C136" s="242"/>
      <c r="D136" s="242"/>
      <c r="E136" s="194"/>
      <c r="F136" s="194"/>
      <c r="G136" s="194"/>
      <c r="H136" s="194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2:27" x14ac:dyDescent="0.3">
      <c r="B137" s="23"/>
      <c r="C137" s="242"/>
      <c r="D137" s="242"/>
      <c r="E137" s="194"/>
      <c r="F137" s="194"/>
      <c r="G137" s="194"/>
      <c r="H137" s="194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2:27" x14ac:dyDescent="0.3">
      <c r="B138" s="23"/>
      <c r="C138" s="242"/>
      <c r="D138" s="242"/>
      <c r="E138" s="194"/>
      <c r="F138" s="194"/>
      <c r="G138" s="194"/>
      <c r="H138" s="194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2:27" x14ac:dyDescent="0.3">
      <c r="B139" s="23"/>
      <c r="C139" s="242"/>
      <c r="D139" s="242"/>
      <c r="E139" s="194"/>
      <c r="F139" s="194"/>
      <c r="G139" s="194"/>
      <c r="H139" s="194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2:27" x14ac:dyDescent="0.3">
      <c r="B140" s="23"/>
      <c r="C140" s="242"/>
      <c r="D140" s="242"/>
      <c r="E140" s="194"/>
      <c r="F140" s="194"/>
      <c r="G140" s="194"/>
      <c r="H140" s="194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2:27" x14ac:dyDescent="0.3">
      <c r="B141" s="23"/>
      <c r="C141" s="242"/>
      <c r="D141" s="242"/>
      <c r="E141" s="194"/>
      <c r="F141" s="194"/>
      <c r="G141" s="194"/>
      <c r="H141" s="194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2:27" x14ac:dyDescent="0.3">
      <c r="B142" s="23"/>
      <c r="C142" s="242"/>
      <c r="D142" s="242"/>
      <c r="E142" s="194"/>
      <c r="F142" s="194"/>
      <c r="G142" s="194"/>
      <c r="H142" s="194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2:27" x14ac:dyDescent="0.3">
      <c r="B143" s="23"/>
      <c r="C143" s="242"/>
      <c r="D143" s="242"/>
      <c r="E143" s="194"/>
      <c r="F143" s="194"/>
      <c r="G143" s="194"/>
      <c r="H143" s="194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2:27" x14ac:dyDescent="0.3">
      <c r="B144" s="23"/>
      <c r="C144" s="242"/>
      <c r="D144" s="242"/>
      <c r="E144" s="194"/>
      <c r="F144" s="194"/>
      <c r="G144" s="194"/>
      <c r="H144" s="194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2:27" x14ac:dyDescent="0.3">
      <c r="B145" s="23"/>
      <c r="C145" s="242"/>
      <c r="D145" s="242"/>
      <c r="E145" s="194"/>
      <c r="F145" s="194"/>
      <c r="G145" s="194"/>
      <c r="H145" s="194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2:27" x14ac:dyDescent="0.3">
      <c r="B146" s="23"/>
      <c r="C146" s="242"/>
      <c r="D146" s="242"/>
      <c r="E146" s="194"/>
      <c r="F146" s="194"/>
      <c r="G146" s="194"/>
      <c r="H146" s="194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2:27" x14ac:dyDescent="0.3">
      <c r="B147" s="23"/>
      <c r="C147" s="242"/>
      <c r="D147" s="242"/>
      <c r="E147" s="194"/>
      <c r="F147" s="194"/>
      <c r="G147" s="194"/>
      <c r="H147" s="194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2:27" x14ac:dyDescent="0.3">
      <c r="B148" s="23"/>
      <c r="C148" s="242"/>
      <c r="D148" s="242"/>
      <c r="E148" s="194"/>
      <c r="F148" s="194"/>
      <c r="G148" s="194"/>
      <c r="H148" s="194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2:27" x14ac:dyDescent="0.3">
      <c r="B149" s="23"/>
      <c r="C149" s="242"/>
      <c r="D149" s="242"/>
      <c r="E149" s="194"/>
      <c r="F149" s="194"/>
      <c r="G149" s="194"/>
      <c r="H149" s="194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2:27" x14ac:dyDescent="0.3">
      <c r="B150" s="23"/>
      <c r="C150" s="242"/>
      <c r="D150" s="242"/>
      <c r="E150" s="194"/>
      <c r="F150" s="194"/>
      <c r="G150" s="194"/>
      <c r="H150" s="194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2:27" x14ac:dyDescent="0.3">
      <c r="B151" s="23"/>
      <c r="C151" s="242"/>
      <c r="D151" s="242"/>
      <c r="E151" s="194"/>
      <c r="F151" s="194"/>
      <c r="G151" s="194"/>
      <c r="H151" s="194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2:27" x14ac:dyDescent="0.3">
      <c r="B152" s="23"/>
      <c r="C152" s="242"/>
      <c r="D152" s="242"/>
      <c r="E152" s="194"/>
      <c r="F152" s="194"/>
      <c r="G152" s="194"/>
      <c r="H152" s="194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2:27" x14ac:dyDescent="0.3">
      <c r="B153" s="23"/>
      <c r="C153" s="242"/>
      <c r="D153" s="242"/>
      <c r="E153" s="194"/>
      <c r="F153" s="194"/>
      <c r="G153" s="194"/>
      <c r="H153" s="194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2:27" x14ac:dyDescent="0.3">
      <c r="B154" s="23"/>
      <c r="C154" s="242"/>
      <c r="D154" s="242"/>
      <c r="E154" s="194"/>
      <c r="F154" s="194"/>
      <c r="G154" s="194"/>
      <c r="H154" s="194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2:27" x14ac:dyDescent="0.3">
      <c r="B155" s="23"/>
      <c r="C155" s="242"/>
      <c r="D155" s="242"/>
      <c r="E155" s="194"/>
      <c r="F155" s="194"/>
      <c r="G155" s="194"/>
      <c r="H155" s="194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2:27" x14ac:dyDescent="0.3">
      <c r="B156" s="23"/>
      <c r="C156" s="242"/>
      <c r="D156" s="242"/>
      <c r="E156" s="194"/>
      <c r="F156" s="194"/>
      <c r="G156" s="194"/>
      <c r="H156" s="194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2:27" x14ac:dyDescent="0.3">
      <c r="B157" s="23"/>
      <c r="C157" s="242"/>
      <c r="D157" s="242"/>
      <c r="E157" s="194"/>
      <c r="F157" s="194"/>
      <c r="G157" s="194"/>
      <c r="H157" s="194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2:27" x14ac:dyDescent="0.3">
      <c r="B158" s="23"/>
      <c r="C158" s="242"/>
      <c r="D158" s="242"/>
      <c r="E158" s="194"/>
      <c r="F158" s="194"/>
      <c r="G158" s="194"/>
      <c r="H158" s="194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2:27" x14ac:dyDescent="0.3">
      <c r="B159" s="23"/>
      <c r="C159" s="242"/>
      <c r="D159" s="242"/>
      <c r="E159" s="194"/>
      <c r="F159" s="194"/>
      <c r="G159" s="194"/>
      <c r="H159" s="194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2:27" x14ac:dyDescent="0.3">
      <c r="B160" s="23"/>
      <c r="C160" s="242"/>
      <c r="D160" s="242"/>
      <c r="E160" s="194"/>
      <c r="F160" s="194"/>
      <c r="G160" s="194"/>
      <c r="H160" s="194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2:27" x14ac:dyDescent="0.3">
      <c r="B161" s="23"/>
      <c r="C161" s="242"/>
      <c r="D161" s="242"/>
      <c r="E161" s="194"/>
      <c r="F161" s="194"/>
      <c r="G161" s="194"/>
      <c r="H161" s="194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2:27" x14ac:dyDescent="0.3">
      <c r="B162" s="23"/>
      <c r="C162" s="242"/>
      <c r="D162" s="242"/>
      <c r="E162" s="194"/>
      <c r="F162" s="194"/>
      <c r="G162" s="194"/>
      <c r="H162" s="194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2:27" x14ac:dyDescent="0.3">
      <c r="B163" s="23"/>
      <c r="C163" s="242"/>
      <c r="D163" s="242"/>
      <c r="E163" s="194"/>
      <c r="F163" s="194"/>
      <c r="G163" s="194"/>
      <c r="H163" s="194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2:27" x14ac:dyDescent="0.3">
      <c r="B164" s="23"/>
      <c r="C164" s="242"/>
      <c r="D164" s="242"/>
      <c r="E164" s="194"/>
      <c r="F164" s="194"/>
      <c r="G164" s="194"/>
      <c r="H164" s="194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2:27" x14ac:dyDescent="0.3">
      <c r="B165" s="23"/>
      <c r="C165" s="242"/>
      <c r="D165" s="242"/>
      <c r="E165" s="194"/>
      <c r="F165" s="194"/>
      <c r="G165" s="194"/>
      <c r="H165" s="194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2:27" x14ac:dyDescent="0.3">
      <c r="B166" s="23"/>
      <c r="C166" s="242"/>
      <c r="D166" s="242"/>
      <c r="E166" s="194"/>
      <c r="F166" s="194"/>
      <c r="G166" s="194"/>
      <c r="H166" s="194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2:27" x14ac:dyDescent="0.3">
      <c r="B167" s="23"/>
      <c r="C167" s="242"/>
      <c r="D167" s="242"/>
      <c r="E167" s="194"/>
      <c r="F167" s="194"/>
      <c r="G167" s="194"/>
      <c r="H167" s="194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2:27" x14ac:dyDescent="0.3">
      <c r="B168" s="23"/>
      <c r="C168" s="242"/>
      <c r="D168" s="242"/>
      <c r="E168" s="194"/>
      <c r="F168" s="194"/>
      <c r="G168" s="194"/>
      <c r="H168" s="194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2:27" x14ac:dyDescent="0.3">
      <c r="B169" s="23"/>
      <c r="C169" s="242"/>
      <c r="D169" s="242"/>
      <c r="E169" s="194"/>
      <c r="F169" s="194"/>
      <c r="G169" s="194"/>
      <c r="H169" s="194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2:27" x14ac:dyDescent="0.3">
      <c r="B170" s="23"/>
      <c r="C170" s="242"/>
      <c r="D170" s="242"/>
      <c r="E170" s="194"/>
      <c r="F170" s="194"/>
      <c r="G170" s="194"/>
      <c r="H170" s="194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2:27" x14ac:dyDescent="0.3">
      <c r="B171" s="23"/>
      <c r="C171" s="242"/>
      <c r="D171" s="242"/>
      <c r="E171" s="194"/>
      <c r="F171" s="194"/>
      <c r="G171" s="194"/>
      <c r="H171" s="194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2:27" x14ac:dyDescent="0.3">
      <c r="B172" s="23"/>
      <c r="C172" s="242"/>
      <c r="D172" s="242"/>
      <c r="E172" s="194"/>
      <c r="F172" s="194"/>
      <c r="G172" s="194"/>
      <c r="H172" s="194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</sheetData>
  <mergeCells count="3">
    <mergeCell ref="A1:G1"/>
    <mergeCell ref="A3:G3"/>
    <mergeCell ref="A2:G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>
    <oddHeader>&amp;C2. melléklet az  /2020. (..........)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60" zoomScaleNormal="100" workbookViewId="0">
      <selection activeCell="C13" sqref="C13"/>
    </sheetView>
  </sheetViews>
  <sheetFormatPr defaultRowHeight="14.4" x14ac:dyDescent="0.3"/>
  <cols>
    <col min="1" max="1" width="65" customWidth="1"/>
    <col min="3" max="3" width="16.77734375" customWidth="1"/>
  </cols>
  <sheetData>
    <row r="1" spans="1:3" ht="24" customHeight="1" x14ac:dyDescent="0.35">
      <c r="A1" s="369" t="s">
        <v>656</v>
      </c>
      <c r="B1" s="371"/>
      <c r="C1" s="371"/>
    </row>
    <row r="2" spans="1:3" ht="26.25" customHeight="1" x14ac:dyDescent="0.35">
      <c r="A2" s="370" t="s">
        <v>648</v>
      </c>
      <c r="B2" s="371"/>
      <c r="C2" s="371"/>
    </row>
    <row r="4" spans="1:3" ht="26.4" x14ac:dyDescent="0.3">
      <c r="A4" s="40" t="s">
        <v>76</v>
      </c>
      <c r="B4" s="3" t="s">
        <v>145</v>
      </c>
      <c r="C4" s="75" t="s">
        <v>112</v>
      </c>
    </row>
    <row r="5" spans="1:3" x14ac:dyDescent="0.3">
      <c r="A5" s="5" t="s">
        <v>593</v>
      </c>
      <c r="B5" s="5" t="s">
        <v>356</v>
      </c>
      <c r="C5" s="140"/>
    </row>
    <row r="6" spans="1:3" x14ac:dyDescent="0.3">
      <c r="A6" s="5" t="s">
        <v>594</v>
      </c>
      <c r="B6" s="5" t="s">
        <v>356</v>
      </c>
      <c r="C6" s="140"/>
    </row>
    <row r="7" spans="1:3" x14ac:dyDescent="0.3">
      <c r="A7" s="5" t="s">
        <v>595</v>
      </c>
      <c r="B7" s="5" t="s">
        <v>356</v>
      </c>
      <c r="C7" s="140"/>
    </row>
    <row r="8" spans="1:3" ht="15" thickBot="1" x14ac:dyDescent="0.35">
      <c r="A8" s="115" t="s">
        <v>596</v>
      </c>
      <c r="B8" s="115" t="s">
        <v>356</v>
      </c>
      <c r="C8" s="141">
        <v>0</v>
      </c>
    </row>
    <row r="9" spans="1:3" ht="15" thickBot="1" x14ac:dyDescent="0.35">
      <c r="A9" s="158" t="s">
        <v>544</v>
      </c>
      <c r="B9" s="155" t="s">
        <v>356</v>
      </c>
      <c r="C9" s="142">
        <f>SUM(C5:C8)</f>
        <v>0</v>
      </c>
    </row>
    <row r="10" spans="1:3" ht="15" thickBot="1" x14ac:dyDescent="0.35">
      <c r="A10" s="158" t="s">
        <v>545</v>
      </c>
      <c r="B10" s="155" t="s">
        <v>357</v>
      </c>
      <c r="C10" s="142">
        <f>SUM(C11:C12)</f>
        <v>27000000</v>
      </c>
    </row>
    <row r="11" spans="1:3" ht="27.6" x14ac:dyDescent="0.3">
      <c r="A11" s="160" t="s">
        <v>358</v>
      </c>
      <c r="B11" s="160" t="s">
        <v>357</v>
      </c>
      <c r="C11" s="143">
        <v>27000000</v>
      </c>
    </row>
    <row r="12" spans="1:3" ht="28.2" thickBot="1" x14ac:dyDescent="0.35">
      <c r="A12" s="159" t="s">
        <v>359</v>
      </c>
      <c r="B12" s="159" t="s">
        <v>357</v>
      </c>
      <c r="C12" s="141"/>
    </row>
    <row r="13" spans="1:3" ht="15" thickBot="1" x14ac:dyDescent="0.35">
      <c r="A13" s="158" t="s">
        <v>547</v>
      </c>
      <c r="B13" s="155" t="s">
        <v>363</v>
      </c>
      <c r="C13" s="142">
        <f>SUM(C14:C17)</f>
        <v>2800000</v>
      </c>
    </row>
    <row r="14" spans="1:3" ht="27.6" x14ac:dyDescent="0.3">
      <c r="A14" s="160" t="s">
        <v>364</v>
      </c>
      <c r="B14" s="160" t="s">
        <v>363</v>
      </c>
      <c r="C14" s="143"/>
    </row>
    <row r="15" spans="1:3" ht="27.6" x14ac:dyDescent="0.3">
      <c r="A15" s="47" t="s">
        <v>365</v>
      </c>
      <c r="B15" s="47" t="s">
        <v>363</v>
      </c>
      <c r="C15" s="140">
        <v>2800000</v>
      </c>
    </row>
    <row r="16" spans="1:3" x14ac:dyDescent="0.3">
      <c r="A16" s="47" t="s">
        <v>366</v>
      </c>
      <c r="B16" s="47" t="s">
        <v>363</v>
      </c>
      <c r="C16" s="140"/>
    </row>
    <row r="17" spans="1:3" ht="15" thickBot="1" x14ac:dyDescent="0.35">
      <c r="A17" s="159" t="s">
        <v>367</v>
      </c>
      <c r="B17" s="159" t="s">
        <v>363</v>
      </c>
      <c r="C17" s="141"/>
    </row>
    <row r="18" spans="1:3" ht="15" thickBot="1" x14ac:dyDescent="0.35">
      <c r="A18" s="158" t="s">
        <v>597</v>
      </c>
      <c r="B18" s="155" t="s">
        <v>368</v>
      </c>
      <c r="C18" s="142">
        <v>0</v>
      </c>
    </row>
    <row r="19" spans="1:3" x14ac:dyDescent="0.3">
      <c r="A19" s="160" t="s">
        <v>369</v>
      </c>
      <c r="B19" s="160" t="s">
        <v>368</v>
      </c>
      <c r="C19" s="143">
        <v>0</v>
      </c>
    </row>
    <row r="20" spans="1:3" ht="15" thickBot="1" x14ac:dyDescent="0.35">
      <c r="A20" s="159" t="s">
        <v>370</v>
      </c>
      <c r="B20" s="159" t="s">
        <v>368</v>
      </c>
      <c r="C20" s="141">
        <v>0</v>
      </c>
    </row>
    <row r="21" spans="1:3" ht="15" thickBot="1" x14ac:dyDescent="0.35">
      <c r="A21" s="158" t="s">
        <v>576</v>
      </c>
      <c r="B21" s="155" t="s">
        <v>371</v>
      </c>
      <c r="C21" s="142">
        <f>SUM(C10+C13+C18)</f>
        <v>29800000</v>
      </c>
    </row>
    <row r="22" spans="1:3" x14ac:dyDescent="0.3">
      <c r="A22" s="114" t="s">
        <v>598</v>
      </c>
      <c r="B22" s="114" t="s">
        <v>372</v>
      </c>
      <c r="C22" s="143"/>
    </row>
    <row r="23" spans="1:3" x14ac:dyDescent="0.3">
      <c r="A23" s="5" t="s">
        <v>599</v>
      </c>
      <c r="B23" s="5" t="s">
        <v>372</v>
      </c>
      <c r="C23" s="140">
        <v>0</v>
      </c>
    </row>
    <row r="24" spans="1:3" x14ac:dyDescent="0.3">
      <c r="A24" s="5" t="s">
        <v>600</v>
      </c>
      <c r="B24" s="5" t="s">
        <v>372</v>
      </c>
      <c r="C24" s="140"/>
    </row>
    <row r="25" spans="1:3" x14ac:dyDescent="0.3">
      <c r="A25" s="5" t="s">
        <v>601</v>
      </c>
      <c r="B25" s="5" t="s">
        <v>372</v>
      </c>
      <c r="C25" s="140"/>
    </row>
    <row r="26" spans="1:3" x14ac:dyDescent="0.3">
      <c r="A26" s="5" t="s">
        <v>602</v>
      </c>
      <c r="B26" s="5" t="s">
        <v>372</v>
      </c>
      <c r="C26" s="140"/>
    </row>
    <row r="27" spans="1:3" x14ac:dyDescent="0.3">
      <c r="A27" s="5" t="s">
        <v>603</v>
      </c>
      <c r="B27" s="5" t="s">
        <v>372</v>
      </c>
      <c r="C27" s="140"/>
    </row>
    <row r="28" spans="1:3" x14ac:dyDescent="0.3">
      <c r="A28" s="5" t="s">
        <v>604</v>
      </c>
      <c r="B28" s="5" t="s">
        <v>372</v>
      </c>
      <c r="C28" s="140"/>
    </row>
    <row r="29" spans="1:3" x14ac:dyDescent="0.3">
      <c r="A29" s="5" t="s">
        <v>605</v>
      </c>
      <c r="B29" s="5" t="s">
        <v>372</v>
      </c>
      <c r="C29" s="140"/>
    </row>
    <row r="30" spans="1:3" ht="39.6" x14ac:dyDescent="0.3">
      <c r="A30" s="5" t="s">
        <v>606</v>
      </c>
      <c r="B30" s="5" t="s">
        <v>372</v>
      </c>
      <c r="C30" s="140">
        <v>0</v>
      </c>
    </row>
    <row r="31" spans="1:3" ht="15" thickBot="1" x14ac:dyDescent="0.35">
      <c r="A31" s="115" t="s">
        <v>607</v>
      </c>
      <c r="B31" s="115" t="s">
        <v>372</v>
      </c>
      <c r="C31" s="141">
        <v>250000</v>
      </c>
    </row>
    <row r="32" spans="1:3" ht="15" thickBot="1" x14ac:dyDescent="0.35">
      <c r="A32" s="158" t="s">
        <v>549</v>
      </c>
      <c r="B32" s="155" t="s">
        <v>372</v>
      </c>
      <c r="C32" s="142">
        <f>SUM(C22:C31)</f>
        <v>250000</v>
      </c>
    </row>
  </sheetData>
  <mergeCells count="2">
    <mergeCell ref="A1:C1"/>
    <mergeCell ref="A2:C2"/>
  </mergeCells>
  <phoneticPr fontId="38" type="noConversion"/>
  <pageMargins left="0.7" right="0.7" top="0.75" bottom="0.75" header="0.3" footer="0.3"/>
  <pageSetup paperSize="9" scale="75" orientation="portrait" horizontalDpi="300" verticalDpi="300" r:id="rId1"/>
  <headerFooter>
    <oddHeader>&amp;C18. melléklet az 1/2020. (II 13.)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Normal="100" workbookViewId="0">
      <selection activeCell="C10" sqref="C10"/>
    </sheetView>
  </sheetViews>
  <sheetFormatPr defaultRowHeight="14.4" x14ac:dyDescent="0.3"/>
  <cols>
    <col min="1" max="1" width="13.77734375" customWidth="1"/>
    <col min="2" max="2" width="29.44140625" customWidth="1"/>
    <col min="3" max="3" width="34.21875" customWidth="1"/>
  </cols>
  <sheetData>
    <row r="1" spans="1:7" x14ac:dyDescent="0.3">
      <c r="A1" s="381" t="s">
        <v>668</v>
      </c>
      <c r="B1" s="381"/>
      <c r="C1" s="381"/>
    </row>
    <row r="2" spans="1:7" x14ac:dyDescent="0.3">
      <c r="A2" s="174"/>
      <c r="B2" s="174"/>
      <c r="C2" s="174"/>
    </row>
    <row r="3" spans="1:7" x14ac:dyDescent="0.3">
      <c r="A3" s="89"/>
      <c r="B3" s="90" t="s">
        <v>660</v>
      </c>
      <c r="C3" s="177" t="s">
        <v>649</v>
      </c>
    </row>
    <row r="4" spans="1:7" ht="15" thickBot="1" x14ac:dyDescent="0.35">
      <c r="A4" s="89"/>
      <c r="B4" s="90"/>
      <c r="C4" s="177"/>
    </row>
    <row r="5" spans="1:7" x14ac:dyDescent="0.3">
      <c r="A5" s="91"/>
      <c r="B5" s="92" t="s">
        <v>84</v>
      </c>
      <c r="C5" s="86" t="s">
        <v>85</v>
      </c>
    </row>
    <row r="6" spans="1:7" x14ac:dyDescent="0.3">
      <c r="A6" s="93">
        <v>1</v>
      </c>
      <c r="B6" s="382" t="s">
        <v>86</v>
      </c>
      <c r="C6" s="383"/>
    </row>
    <row r="7" spans="1:7" ht="26.4" x14ac:dyDescent="0.3">
      <c r="A7" s="93">
        <v>2</v>
      </c>
      <c r="B7" s="94" t="s">
        <v>87</v>
      </c>
      <c r="C7" s="95" t="s">
        <v>88</v>
      </c>
    </row>
    <row r="8" spans="1:7" x14ac:dyDescent="0.3">
      <c r="A8" s="96">
        <v>3</v>
      </c>
      <c r="B8" s="97" t="s">
        <v>89</v>
      </c>
      <c r="C8" s="233"/>
    </row>
    <row r="9" spans="1:7" x14ac:dyDescent="0.3">
      <c r="A9" s="96">
        <v>4</v>
      </c>
      <c r="B9" s="27"/>
      <c r="C9" s="233"/>
    </row>
    <row r="10" spans="1:7" x14ac:dyDescent="0.3">
      <c r="A10" s="96">
        <v>5</v>
      </c>
      <c r="B10" s="27"/>
      <c r="C10" s="233"/>
    </row>
    <row r="11" spans="1:7" x14ac:dyDescent="0.3">
      <c r="A11" s="93">
        <v>6</v>
      </c>
      <c r="B11" s="99" t="s">
        <v>90</v>
      </c>
      <c r="C11" s="233">
        <f>SUM(C8:C10)</f>
        <v>0</v>
      </c>
      <c r="G11" s="234"/>
    </row>
    <row r="12" spans="1:7" x14ac:dyDescent="0.3">
      <c r="A12" s="93">
        <v>7</v>
      </c>
      <c r="B12" s="384" t="s">
        <v>91</v>
      </c>
      <c r="C12" s="385"/>
    </row>
    <row r="13" spans="1:7" ht="26.4" x14ac:dyDescent="0.3">
      <c r="A13" s="96">
        <v>8</v>
      </c>
      <c r="B13" s="94" t="s">
        <v>92</v>
      </c>
      <c r="C13" s="95" t="s">
        <v>88</v>
      </c>
    </row>
    <row r="14" spans="1:7" x14ac:dyDescent="0.3">
      <c r="A14" s="96">
        <v>9</v>
      </c>
      <c r="B14" s="97"/>
      <c r="C14" s="98">
        <v>0</v>
      </c>
    </row>
    <row r="15" spans="1:7" x14ac:dyDescent="0.3">
      <c r="A15" s="96">
        <v>10</v>
      </c>
      <c r="B15" s="97"/>
      <c r="C15" s="98"/>
    </row>
    <row r="16" spans="1:7" x14ac:dyDescent="0.3">
      <c r="A16" s="96">
        <v>11</v>
      </c>
      <c r="B16" s="27"/>
      <c r="C16" s="98"/>
    </row>
    <row r="17" spans="1:3" x14ac:dyDescent="0.3">
      <c r="A17" s="96">
        <v>12</v>
      </c>
      <c r="B17" s="27"/>
      <c r="C17" s="98"/>
    </row>
    <row r="18" spans="1:3" x14ac:dyDescent="0.3">
      <c r="A18" s="96">
        <v>13</v>
      </c>
      <c r="B18" s="27"/>
      <c r="C18" s="98"/>
    </row>
    <row r="19" spans="1:3" x14ac:dyDescent="0.3">
      <c r="A19" s="96">
        <v>14</v>
      </c>
      <c r="B19" s="27"/>
      <c r="C19" s="98"/>
    </row>
    <row r="20" spans="1:3" ht="15" thickBot="1" x14ac:dyDescent="0.35">
      <c r="A20" s="100">
        <v>15</v>
      </c>
      <c r="B20" s="101" t="s">
        <v>93</v>
      </c>
      <c r="C20" s="102">
        <f>SUM(C14)</f>
        <v>0</v>
      </c>
    </row>
  </sheetData>
  <mergeCells count="3">
    <mergeCell ref="A1:C1"/>
    <mergeCell ref="B6:C6"/>
    <mergeCell ref="B12:C12"/>
  </mergeCells>
  <phoneticPr fontId="38" type="noConversion"/>
  <pageMargins left="0.7" right="0.7" top="0.75" bottom="0.75" header="0.3" footer="0.3"/>
  <pageSetup paperSize="9" orientation="portrait" r:id="rId1"/>
  <headerFooter>
    <oddHeader>&amp;C19. melléklet az 1/2020. (II 13.)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topLeftCell="A102" zoomScaleNormal="100" zoomScaleSheetLayoutView="74" workbookViewId="0">
      <selection activeCell="A5" sqref="A5:G123"/>
    </sheetView>
  </sheetViews>
  <sheetFormatPr defaultRowHeight="14.4" x14ac:dyDescent="0.3"/>
  <cols>
    <col min="1" max="1" width="90" customWidth="1"/>
    <col min="3" max="4" width="17.21875" style="237" customWidth="1"/>
    <col min="5" max="6" width="8.77734375" style="181" customWidth="1"/>
    <col min="7" max="7" width="15.77734375" style="181" customWidth="1"/>
    <col min="8" max="8" width="12.44140625" hidden="1" customWidth="1"/>
  </cols>
  <sheetData>
    <row r="1" spans="1:8" ht="20.25" customHeight="1" x14ac:dyDescent="0.35">
      <c r="A1" s="369" t="s">
        <v>692</v>
      </c>
      <c r="B1" s="371"/>
      <c r="C1" s="371"/>
      <c r="D1" s="371"/>
      <c r="E1" s="371"/>
      <c r="F1" s="371"/>
      <c r="G1" s="372"/>
    </row>
    <row r="2" spans="1:8" ht="20.25" customHeight="1" x14ac:dyDescent="0.3">
      <c r="A2" s="367" t="s">
        <v>690</v>
      </c>
      <c r="B2" s="367"/>
      <c r="C2" s="367"/>
      <c r="D2" s="367"/>
      <c r="E2" s="367"/>
      <c r="F2" s="367"/>
      <c r="G2" s="367"/>
    </row>
    <row r="3" spans="1:8" ht="19.5" customHeight="1" x14ac:dyDescent="0.35">
      <c r="A3" s="368" t="s">
        <v>639</v>
      </c>
      <c r="B3" s="371"/>
      <c r="C3" s="371"/>
      <c r="D3" s="371"/>
      <c r="E3" s="371"/>
      <c r="F3" s="371"/>
      <c r="G3" s="372"/>
    </row>
    <row r="4" spans="1:8" ht="18" x14ac:dyDescent="0.35">
      <c r="A4" s="42"/>
    </row>
    <row r="5" spans="1:8" x14ac:dyDescent="0.3">
      <c r="A5" s="87" t="s">
        <v>665</v>
      </c>
    </row>
    <row r="6" spans="1:8" ht="79.8" x14ac:dyDescent="0.3">
      <c r="A6" s="2" t="s">
        <v>144</v>
      </c>
      <c r="B6" s="3" t="s">
        <v>145</v>
      </c>
      <c r="C6" s="265" t="s">
        <v>680</v>
      </c>
      <c r="D6" s="265" t="s">
        <v>681</v>
      </c>
      <c r="E6" s="56" t="s">
        <v>20</v>
      </c>
      <c r="F6" s="56" t="s">
        <v>21</v>
      </c>
      <c r="G6" s="259" t="s">
        <v>110</v>
      </c>
    </row>
    <row r="7" spans="1:8" x14ac:dyDescent="0.3">
      <c r="A7" s="28" t="s">
        <v>146</v>
      </c>
      <c r="B7" s="29" t="s">
        <v>147</v>
      </c>
      <c r="C7" s="238">
        <v>17616488</v>
      </c>
      <c r="D7" s="238">
        <v>17616488</v>
      </c>
      <c r="E7" s="186"/>
      <c r="F7" s="186"/>
      <c r="G7" s="260">
        <f>D7</f>
        <v>17616488</v>
      </c>
      <c r="H7" s="234">
        <f>G7-C7</f>
        <v>0</v>
      </c>
    </row>
    <row r="8" spans="1:8" x14ac:dyDescent="0.3">
      <c r="A8" s="28" t="s">
        <v>148</v>
      </c>
      <c r="B8" s="30" t="s">
        <v>149</v>
      </c>
      <c r="C8" s="238"/>
      <c r="D8" s="238"/>
      <c r="E8" s="186"/>
      <c r="F8" s="186"/>
      <c r="G8" s="260">
        <f t="shared" ref="G8:G71" si="0">D8</f>
        <v>0</v>
      </c>
      <c r="H8" s="234">
        <f t="shared" ref="H8:H71" si="1">G8-C8</f>
        <v>0</v>
      </c>
    </row>
    <row r="9" spans="1:8" x14ac:dyDescent="0.3">
      <c r="A9" s="28" t="s">
        <v>150</v>
      </c>
      <c r="B9" s="30" t="s">
        <v>151</v>
      </c>
      <c r="C9" s="238">
        <v>50000</v>
      </c>
      <c r="D9" s="238">
        <v>50000</v>
      </c>
      <c r="E9" s="186"/>
      <c r="F9" s="186"/>
      <c r="G9" s="260">
        <f t="shared" si="0"/>
        <v>50000</v>
      </c>
      <c r="H9" s="234">
        <f t="shared" si="1"/>
        <v>0</v>
      </c>
    </row>
    <row r="10" spans="1:8" x14ac:dyDescent="0.3">
      <c r="A10" s="31" t="s">
        <v>152</v>
      </c>
      <c r="B10" s="30" t="s">
        <v>153</v>
      </c>
      <c r="C10" s="238">
        <v>275000</v>
      </c>
      <c r="D10" s="238">
        <v>214132</v>
      </c>
      <c r="E10" s="186"/>
      <c r="F10" s="186"/>
      <c r="G10" s="260">
        <f t="shared" si="0"/>
        <v>214132</v>
      </c>
      <c r="H10" s="234">
        <f t="shared" si="1"/>
        <v>-60868</v>
      </c>
    </row>
    <row r="11" spans="1:8" x14ac:dyDescent="0.3">
      <c r="A11" s="31" t="s">
        <v>154</v>
      </c>
      <c r="B11" s="30" t="s">
        <v>155</v>
      </c>
      <c r="C11" s="238">
        <v>0</v>
      </c>
      <c r="D11" s="238">
        <v>0</v>
      </c>
      <c r="E11" s="186"/>
      <c r="F11" s="186"/>
      <c r="G11" s="260">
        <f t="shared" si="0"/>
        <v>0</v>
      </c>
      <c r="H11" s="234">
        <f t="shared" si="1"/>
        <v>0</v>
      </c>
    </row>
    <row r="12" spans="1:8" x14ac:dyDescent="0.3">
      <c r="A12" s="31" t="s">
        <v>156</v>
      </c>
      <c r="B12" s="30" t="s">
        <v>157</v>
      </c>
      <c r="C12" s="238">
        <v>0</v>
      </c>
      <c r="D12" s="238">
        <v>0</v>
      </c>
      <c r="E12" s="186"/>
      <c r="F12" s="186"/>
      <c r="G12" s="260">
        <f t="shared" si="0"/>
        <v>0</v>
      </c>
      <c r="H12" s="234">
        <f t="shared" si="1"/>
        <v>0</v>
      </c>
    </row>
    <row r="13" spans="1:8" x14ac:dyDescent="0.3">
      <c r="A13" s="31" t="s">
        <v>158</v>
      </c>
      <c r="B13" s="30" t="s">
        <v>159</v>
      </c>
      <c r="C13" s="238">
        <v>400000</v>
      </c>
      <c r="D13" s="238">
        <v>460868</v>
      </c>
      <c r="E13" s="186"/>
      <c r="F13" s="186"/>
      <c r="G13" s="260">
        <f t="shared" si="0"/>
        <v>460868</v>
      </c>
      <c r="H13" s="234">
        <f t="shared" si="1"/>
        <v>60868</v>
      </c>
    </row>
    <row r="14" spans="1:8" x14ac:dyDescent="0.3">
      <c r="A14" s="31" t="s">
        <v>160</v>
      </c>
      <c r="B14" s="30" t="s">
        <v>161</v>
      </c>
      <c r="C14" s="238">
        <v>0</v>
      </c>
      <c r="D14" s="238">
        <v>0</v>
      </c>
      <c r="E14" s="186"/>
      <c r="F14" s="186"/>
      <c r="G14" s="260">
        <f t="shared" si="0"/>
        <v>0</v>
      </c>
      <c r="H14" s="234">
        <f t="shared" si="1"/>
        <v>0</v>
      </c>
    </row>
    <row r="15" spans="1:8" x14ac:dyDescent="0.3">
      <c r="A15" s="5" t="s">
        <v>162</v>
      </c>
      <c r="B15" s="30" t="s">
        <v>163</v>
      </c>
      <c r="C15" s="238">
        <v>120000</v>
      </c>
      <c r="D15" s="238">
        <v>120000</v>
      </c>
      <c r="E15" s="186"/>
      <c r="F15" s="186"/>
      <c r="G15" s="260">
        <f t="shared" si="0"/>
        <v>120000</v>
      </c>
      <c r="H15" s="234">
        <f t="shared" si="1"/>
        <v>0</v>
      </c>
    </row>
    <row r="16" spans="1:8" x14ac:dyDescent="0.3">
      <c r="A16" s="5" t="s">
        <v>164</v>
      </c>
      <c r="B16" s="30" t="s">
        <v>165</v>
      </c>
      <c r="C16" s="238">
        <v>0</v>
      </c>
      <c r="D16" s="238">
        <v>0</v>
      </c>
      <c r="E16" s="186"/>
      <c r="F16" s="186"/>
      <c r="G16" s="260">
        <f t="shared" si="0"/>
        <v>0</v>
      </c>
      <c r="H16" s="234">
        <f t="shared" si="1"/>
        <v>0</v>
      </c>
    </row>
    <row r="17" spans="1:8" x14ac:dyDescent="0.3">
      <c r="A17" s="5" t="s">
        <v>166</v>
      </c>
      <c r="B17" s="30" t="s">
        <v>167</v>
      </c>
      <c r="C17" s="238">
        <v>0</v>
      </c>
      <c r="D17" s="238">
        <v>0</v>
      </c>
      <c r="E17" s="186"/>
      <c r="F17" s="186"/>
      <c r="G17" s="260">
        <f t="shared" si="0"/>
        <v>0</v>
      </c>
      <c r="H17" s="234">
        <f t="shared" si="1"/>
        <v>0</v>
      </c>
    </row>
    <row r="18" spans="1:8" x14ac:dyDescent="0.3">
      <c r="A18" s="5" t="s">
        <v>168</v>
      </c>
      <c r="B18" s="30" t="s">
        <v>169</v>
      </c>
      <c r="C18" s="238">
        <v>0</v>
      </c>
      <c r="D18" s="238">
        <v>0</v>
      </c>
      <c r="E18" s="186"/>
      <c r="F18" s="186"/>
      <c r="G18" s="260">
        <f t="shared" si="0"/>
        <v>0</v>
      </c>
      <c r="H18" s="234">
        <f t="shared" si="1"/>
        <v>0</v>
      </c>
    </row>
    <row r="19" spans="1:8" x14ac:dyDescent="0.3">
      <c r="A19" s="5" t="s">
        <v>500</v>
      </c>
      <c r="B19" s="30" t="s">
        <v>170</v>
      </c>
      <c r="C19" s="238">
        <v>345000</v>
      </c>
      <c r="D19" s="238">
        <v>345000</v>
      </c>
      <c r="E19" s="186"/>
      <c r="F19" s="186"/>
      <c r="G19" s="260">
        <f t="shared" si="0"/>
        <v>345000</v>
      </c>
      <c r="H19" s="234">
        <f t="shared" si="1"/>
        <v>0</v>
      </c>
    </row>
    <row r="20" spans="1:8" x14ac:dyDescent="0.3">
      <c r="A20" s="32" t="s">
        <v>444</v>
      </c>
      <c r="B20" s="33" t="s">
        <v>171</v>
      </c>
      <c r="C20" s="193">
        <f>SUM(C7:C19)</f>
        <v>18806488</v>
      </c>
      <c r="D20" s="193">
        <f>SUM(D7:D19)</f>
        <v>18806488</v>
      </c>
      <c r="E20" s="146">
        <v>0</v>
      </c>
      <c r="F20" s="146">
        <f>SUM(F7:F19)</f>
        <v>0</v>
      </c>
      <c r="G20" s="261">
        <f t="shared" si="0"/>
        <v>18806488</v>
      </c>
      <c r="H20" s="234">
        <f t="shared" si="1"/>
        <v>0</v>
      </c>
    </row>
    <row r="21" spans="1:8" x14ac:dyDescent="0.3">
      <c r="A21" s="5" t="s">
        <v>172</v>
      </c>
      <c r="B21" s="30" t="s">
        <v>173</v>
      </c>
      <c r="C21" s="238">
        <v>0</v>
      </c>
      <c r="D21" s="238">
        <v>0</v>
      </c>
      <c r="E21" s="186"/>
      <c r="F21" s="186"/>
      <c r="G21" s="260">
        <f t="shared" si="0"/>
        <v>0</v>
      </c>
      <c r="H21" s="234">
        <f t="shared" si="1"/>
        <v>0</v>
      </c>
    </row>
    <row r="22" spans="1:8" x14ac:dyDescent="0.3">
      <c r="A22" s="5" t="s">
        <v>174</v>
      </c>
      <c r="B22" s="30" t="s">
        <v>175</v>
      </c>
      <c r="C22" s="238">
        <v>624000</v>
      </c>
      <c r="D22" s="238">
        <v>624000</v>
      </c>
      <c r="E22" s="186"/>
      <c r="F22" s="186"/>
      <c r="G22" s="260">
        <f t="shared" si="0"/>
        <v>624000</v>
      </c>
      <c r="H22" s="234">
        <f t="shared" si="1"/>
        <v>0</v>
      </c>
    </row>
    <row r="23" spans="1:8" x14ac:dyDescent="0.3">
      <c r="A23" s="6" t="s">
        <v>176</v>
      </c>
      <c r="B23" s="30" t="s">
        <v>177</v>
      </c>
      <c r="C23" s="238">
        <v>0</v>
      </c>
      <c r="D23" s="238">
        <v>0</v>
      </c>
      <c r="E23" s="186"/>
      <c r="F23" s="186"/>
      <c r="G23" s="260">
        <f t="shared" si="0"/>
        <v>0</v>
      </c>
      <c r="H23" s="234">
        <f t="shared" si="1"/>
        <v>0</v>
      </c>
    </row>
    <row r="24" spans="1:8" x14ac:dyDescent="0.3">
      <c r="A24" s="7" t="s">
        <v>445</v>
      </c>
      <c r="B24" s="33" t="s">
        <v>178</v>
      </c>
      <c r="C24" s="238">
        <v>624000</v>
      </c>
      <c r="D24" s="238">
        <v>624000</v>
      </c>
      <c r="E24" s="186">
        <f>SUM(E21:E23)</f>
        <v>0</v>
      </c>
      <c r="F24" s="186">
        <f>SUM(F21:F23)</f>
        <v>0</v>
      </c>
      <c r="G24" s="260">
        <f t="shared" si="0"/>
        <v>624000</v>
      </c>
      <c r="H24" s="234">
        <f t="shared" si="1"/>
        <v>0</v>
      </c>
    </row>
    <row r="25" spans="1:8" x14ac:dyDescent="0.3">
      <c r="A25" s="45" t="s">
        <v>530</v>
      </c>
      <c r="B25" s="46" t="s">
        <v>179</v>
      </c>
      <c r="C25" s="193">
        <f>SUM(C20+C24)</f>
        <v>19430488</v>
      </c>
      <c r="D25" s="193">
        <f>SUM(D20+D24)</f>
        <v>19430488</v>
      </c>
      <c r="E25" s="185">
        <f>SUM(E24,E20)</f>
        <v>0</v>
      </c>
      <c r="F25" s="185">
        <f>SUM(F24,F20)</f>
        <v>0</v>
      </c>
      <c r="G25" s="261">
        <f t="shared" si="0"/>
        <v>19430488</v>
      </c>
      <c r="H25" s="234">
        <f t="shared" si="1"/>
        <v>0</v>
      </c>
    </row>
    <row r="26" spans="1:8" x14ac:dyDescent="0.3">
      <c r="A26" s="38" t="s">
        <v>501</v>
      </c>
      <c r="B26" s="46" t="s">
        <v>180</v>
      </c>
      <c r="C26" s="193">
        <v>2991126</v>
      </c>
      <c r="D26" s="193">
        <v>2991126</v>
      </c>
      <c r="E26" s="146"/>
      <c r="F26" s="146"/>
      <c r="G26" s="261">
        <f t="shared" si="0"/>
        <v>2991126</v>
      </c>
      <c r="H26" s="234">
        <f t="shared" si="1"/>
        <v>0</v>
      </c>
    </row>
    <row r="27" spans="1:8" x14ac:dyDescent="0.3">
      <c r="A27" s="5" t="s">
        <v>181</v>
      </c>
      <c r="B27" s="30" t="s">
        <v>182</v>
      </c>
      <c r="C27" s="238">
        <v>130000</v>
      </c>
      <c r="D27" s="238">
        <v>130000</v>
      </c>
      <c r="E27" s="186"/>
      <c r="F27" s="186"/>
      <c r="G27" s="260">
        <f t="shared" si="0"/>
        <v>130000</v>
      </c>
      <c r="H27" s="234">
        <f t="shared" si="1"/>
        <v>0</v>
      </c>
    </row>
    <row r="28" spans="1:8" x14ac:dyDescent="0.3">
      <c r="A28" s="5" t="s">
        <v>183</v>
      </c>
      <c r="B28" s="30" t="s">
        <v>184</v>
      </c>
      <c r="C28" s="238">
        <v>189000</v>
      </c>
      <c r="D28" s="238">
        <v>389000</v>
      </c>
      <c r="E28" s="186"/>
      <c r="F28" s="186"/>
      <c r="G28" s="260">
        <f t="shared" si="0"/>
        <v>389000</v>
      </c>
      <c r="H28" s="234">
        <f t="shared" si="1"/>
        <v>200000</v>
      </c>
    </row>
    <row r="29" spans="1:8" x14ac:dyDescent="0.3">
      <c r="A29" s="5" t="s">
        <v>185</v>
      </c>
      <c r="B29" s="30" t="s">
        <v>186</v>
      </c>
      <c r="C29" s="238">
        <v>0</v>
      </c>
      <c r="D29" s="238">
        <v>0</v>
      </c>
      <c r="E29" s="186"/>
      <c r="F29" s="186"/>
      <c r="G29" s="260">
        <f t="shared" si="0"/>
        <v>0</v>
      </c>
      <c r="H29" s="234">
        <f t="shared" si="1"/>
        <v>0</v>
      </c>
    </row>
    <row r="30" spans="1:8" x14ac:dyDescent="0.3">
      <c r="A30" s="7" t="s">
        <v>446</v>
      </c>
      <c r="B30" s="33" t="s">
        <v>187</v>
      </c>
      <c r="C30" s="193">
        <f>SUM(C27:C29)</f>
        <v>319000</v>
      </c>
      <c r="D30" s="193">
        <f>SUM(D27:D29)</f>
        <v>519000</v>
      </c>
      <c r="E30" s="146">
        <f>SUM(E27:E29)</f>
        <v>0</v>
      </c>
      <c r="F30" s="146">
        <f>SUM(F27:F29)</f>
        <v>0</v>
      </c>
      <c r="G30" s="261">
        <f t="shared" si="0"/>
        <v>519000</v>
      </c>
      <c r="H30" s="234">
        <f t="shared" si="1"/>
        <v>200000</v>
      </c>
    </row>
    <row r="31" spans="1:8" x14ac:dyDescent="0.3">
      <c r="A31" s="5" t="s">
        <v>188</v>
      </c>
      <c r="B31" s="30" t="s">
        <v>189</v>
      </c>
      <c r="C31" s="238">
        <v>0</v>
      </c>
      <c r="D31" s="238">
        <v>0</v>
      </c>
      <c r="E31" s="186"/>
      <c r="F31" s="186"/>
      <c r="G31" s="260">
        <f t="shared" si="0"/>
        <v>0</v>
      </c>
      <c r="H31" s="234">
        <f t="shared" si="1"/>
        <v>0</v>
      </c>
    </row>
    <row r="32" spans="1:8" x14ac:dyDescent="0.3">
      <c r="A32" s="5" t="s">
        <v>190</v>
      </c>
      <c r="B32" s="30" t="s">
        <v>191</v>
      </c>
      <c r="C32" s="238">
        <v>78160</v>
      </c>
      <c r="D32" s="238">
        <v>78160</v>
      </c>
      <c r="E32" s="186"/>
      <c r="F32" s="186"/>
      <c r="G32" s="260">
        <f t="shared" si="0"/>
        <v>78160</v>
      </c>
      <c r="H32" s="234">
        <f t="shared" si="1"/>
        <v>0</v>
      </c>
    </row>
    <row r="33" spans="1:8" ht="15" customHeight="1" x14ac:dyDescent="0.3">
      <c r="A33" s="7" t="s">
        <v>531</v>
      </c>
      <c r="B33" s="33" t="s">
        <v>192</v>
      </c>
      <c r="C33" s="193">
        <f>SUM(C31:C32)</f>
        <v>78160</v>
      </c>
      <c r="D33" s="193">
        <f>SUM(D31:D32)</f>
        <v>78160</v>
      </c>
      <c r="E33" s="146">
        <f>SUM(E31:E32)</f>
        <v>0</v>
      </c>
      <c r="F33" s="146">
        <f>SUM(F31:F32)</f>
        <v>0</v>
      </c>
      <c r="G33" s="261">
        <f t="shared" si="0"/>
        <v>78160</v>
      </c>
      <c r="H33" s="234">
        <f t="shared" si="1"/>
        <v>0</v>
      </c>
    </row>
    <row r="34" spans="1:8" x14ac:dyDescent="0.3">
      <c r="A34" s="5" t="s">
        <v>193</v>
      </c>
      <c r="B34" s="30" t="s">
        <v>194</v>
      </c>
      <c r="C34" s="238">
        <v>990000</v>
      </c>
      <c r="D34" s="238">
        <v>990000</v>
      </c>
      <c r="E34" s="186"/>
      <c r="F34" s="186"/>
      <c r="G34" s="260">
        <f t="shared" si="0"/>
        <v>990000</v>
      </c>
      <c r="H34" s="234">
        <f t="shared" si="1"/>
        <v>0</v>
      </c>
    </row>
    <row r="35" spans="1:8" x14ac:dyDescent="0.3">
      <c r="A35" s="5" t="s">
        <v>195</v>
      </c>
      <c r="B35" s="30" t="s">
        <v>196</v>
      </c>
      <c r="C35" s="238">
        <v>1887476</v>
      </c>
      <c r="D35" s="238">
        <v>1887476</v>
      </c>
      <c r="E35" s="186"/>
      <c r="F35" s="186"/>
      <c r="G35" s="260">
        <f t="shared" si="0"/>
        <v>1887476</v>
      </c>
      <c r="H35" s="234">
        <f t="shared" si="1"/>
        <v>0</v>
      </c>
    </row>
    <row r="36" spans="1:8" x14ac:dyDescent="0.3">
      <c r="A36" s="5" t="s">
        <v>502</v>
      </c>
      <c r="B36" s="30" t="s">
        <v>197</v>
      </c>
      <c r="C36" s="238">
        <v>0</v>
      </c>
      <c r="D36" s="238">
        <v>0</v>
      </c>
      <c r="E36" s="186"/>
      <c r="F36" s="186"/>
      <c r="G36" s="260">
        <f t="shared" si="0"/>
        <v>0</v>
      </c>
      <c r="H36" s="234">
        <f t="shared" si="1"/>
        <v>0</v>
      </c>
    </row>
    <row r="37" spans="1:8" x14ac:dyDescent="0.3">
      <c r="A37" s="5" t="s">
        <v>198</v>
      </c>
      <c r="B37" s="30" t="s">
        <v>199</v>
      </c>
      <c r="C37" s="238">
        <v>50000</v>
      </c>
      <c r="D37" s="238">
        <v>100000</v>
      </c>
      <c r="E37" s="186"/>
      <c r="F37" s="186"/>
      <c r="G37" s="260">
        <f t="shared" si="0"/>
        <v>100000</v>
      </c>
      <c r="H37" s="234">
        <f t="shared" si="1"/>
        <v>50000</v>
      </c>
    </row>
    <row r="38" spans="1:8" x14ac:dyDescent="0.3">
      <c r="A38" s="10" t="s">
        <v>503</v>
      </c>
      <c r="B38" s="30" t="s">
        <v>200</v>
      </c>
      <c r="C38" s="238">
        <v>0</v>
      </c>
      <c r="D38" s="238">
        <v>0</v>
      </c>
      <c r="E38" s="186"/>
      <c r="F38" s="186"/>
      <c r="G38" s="260">
        <f t="shared" si="0"/>
        <v>0</v>
      </c>
      <c r="H38" s="234">
        <f t="shared" si="1"/>
        <v>0</v>
      </c>
    </row>
    <row r="39" spans="1:8" x14ac:dyDescent="0.3">
      <c r="A39" s="6" t="s">
        <v>201</v>
      </c>
      <c r="B39" s="30" t="s">
        <v>202</v>
      </c>
      <c r="C39" s="238">
        <v>32000</v>
      </c>
      <c r="D39" s="238">
        <v>132000</v>
      </c>
      <c r="E39" s="186"/>
      <c r="F39" s="186"/>
      <c r="G39" s="260">
        <f t="shared" si="0"/>
        <v>132000</v>
      </c>
      <c r="H39" s="234">
        <f t="shared" si="1"/>
        <v>100000</v>
      </c>
    </row>
    <row r="40" spans="1:8" x14ac:dyDescent="0.3">
      <c r="A40" s="5" t="s">
        <v>504</v>
      </c>
      <c r="B40" s="30" t="s">
        <v>203</v>
      </c>
      <c r="C40" s="238">
        <v>387000</v>
      </c>
      <c r="D40" s="238">
        <v>587000</v>
      </c>
      <c r="E40" s="186"/>
      <c r="F40" s="186"/>
      <c r="G40" s="260">
        <f t="shared" si="0"/>
        <v>587000</v>
      </c>
      <c r="H40" s="234">
        <f t="shared" si="1"/>
        <v>200000</v>
      </c>
    </row>
    <row r="41" spans="1:8" x14ac:dyDescent="0.3">
      <c r="A41" s="7" t="s">
        <v>447</v>
      </c>
      <c r="B41" s="33" t="s">
        <v>204</v>
      </c>
      <c r="C41" s="193">
        <f>SUM(C34:C40)</f>
        <v>3346476</v>
      </c>
      <c r="D41" s="193">
        <f>SUM(D34:D40)</f>
        <v>3696476</v>
      </c>
      <c r="E41" s="146">
        <f>SUM(E34:E40)</f>
        <v>0</v>
      </c>
      <c r="F41" s="146">
        <f>SUM(F34:F40)</f>
        <v>0</v>
      </c>
      <c r="G41" s="261">
        <f t="shared" si="0"/>
        <v>3696476</v>
      </c>
      <c r="H41" s="234">
        <f t="shared" si="1"/>
        <v>350000</v>
      </c>
    </row>
    <row r="42" spans="1:8" x14ac:dyDescent="0.3">
      <c r="A42" s="5" t="s">
        <v>205</v>
      </c>
      <c r="B42" s="30" t="s">
        <v>206</v>
      </c>
      <c r="C42" s="238"/>
      <c r="D42" s="238"/>
      <c r="E42" s="186"/>
      <c r="F42" s="186"/>
      <c r="G42" s="260">
        <f t="shared" si="0"/>
        <v>0</v>
      </c>
      <c r="H42" s="234">
        <f t="shared" si="1"/>
        <v>0</v>
      </c>
    </row>
    <row r="43" spans="1:8" x14ac:dyDescent="0.3">
      <c r="A43" s="5" t="s">
        <v>207</v>
      </c>
      <c r="B43" s="30" t="s">
        <v>208</v>
      </c>
      <c r="C43" s="238">
        <v>0</v>
      </c>
      <c r="D43" s="238">
        <v>0</v>
      </c>
      <c r="E43" s="186"/>
      <c r="F43" s="186"/>
      <c r="G43" s="260">
        <f t="shared" si="0"/>
        <v>0</v>
      </c>
      <c r="H43" s="234">
        <f t="shared" si="1"/>
        <v>0</v>
      </c>
    </row>
    <row r="44" spans="1:8" x14ac:dyDescent="0.3">
      <c r="A44" s="7" t="s">
        <v>448</v>
      </c>
      <c r="B44" s="33" t="s">
        <v>209</v>
      </c>
      <c r="C44" s="198">
        <v>0</v>
      </c>
      <c r="D44" s="198">
        <v>0</v>
      </c>
      <c r="E44" s="146">
        <f>SUM(E42:E43)</f>
        <v>0</v>
      </c>
      <c r="F44" s="146">
        <f>SUM(F42:F43)</f>
        <v>0</v>
      </c>
      <c r="G44" s="260">
        <f t="shared" si="0"/>
        <v>0</v>
      </c>
      <c r="H44" s="234">
        <f t="shared" si="1"/>
        <v>0</v>
      </c>
    </row>
    <row r="45" spans="1:8" x14ac:dyDescent="0.3">
      <c r="A45" s="5" t="s">
        <v>210</v>
      </c>
      <c r="B45" s="30" t="s">
        <v>211</v>
      </c>
      <c r="C45" s="238">
        <v>992842</v>
      </c>
      <c r="D45" s="238">
        <v>1142842</v>
      </c>
      <c r="E45" s="186"/>
      <c r="F45" s="186"/>
      <c r="G45" s="260">
        <f t="shared" si="0"/>
        <v>1142842</v>
      </c>
      <c r="H45" s="234">
        <f t="shared" si="1"/>
        <v>150000</v>
      </c>
    </row>
    <row r="46" spans="1:8" x14ac:dyDescent="0.3">
      <c r="A46" s="5" t="s">
        <v>212</v>
      </c>
      <c r="B46" s="30" t="s">
        <v>213</v>
      </c>
      <c r="C46" s="238">
        <v>0</v>
      </c>
      <c r="D46" s="238">
        <v>0</v>
      </c>
      <c r="E46" s="186"/>
      <c r="F46" s="186"/>
      <c r="G46" s="260">
        <f t="shared" si="0"/>
        <v>0</v>
      </c>
      <c r="H46" s="234">
        <f t="shared" si="1"/>
        <v>0</v>
      </c>
    </row>
    <row r="47" spans="1:8" x14ac:dyDescent="0.3">
      <c r="A47" s="5" t="s">
        <v>505</v>
      </c>
      <c r="B47" s="30" t="s">
        <v>214</v>
      </c>
      <c r="C47" s="238">
        <v>0</v>
      </c>
      <c r="D47" s="238">
        <v>0</v>
      </c>
      <c r="E47" s="186"/>
      <c r="F47" s="186"/>
      <c r="G47" s="260">
        <f t="shared" si="0"/>
        <v>0</v>
      </c>
      <c r="H47" s="234">
        <f t="shared" si="1"/>
        <v>0</v>
      </c>
    </row>
    <row r="48" spans="1:8" x14ac:dyDescent="0.3">
      <c r="A48" s="5" t="s">
        <v>506</v>
      </c>
      <c r="B48" s="30" t="s">
        <v>215</v>
      </c>
      <c r="C48" s="238">
        <v>0</v>
      </c>
      <c r="D48" s="238">
        <v>0</v>
      </c>
      <c r="E48" s="186"/>
      <c r="F48" s="186"/>
      <c r="G48" s="260">
        <f t="shared" si="0"/>
        <v>0</v>
      </c>
      <c r="H48" s="234">
        <f t="shared" si="1"/>
        <v>0</v>
      </c>
    </row>
    <row r="49" spans="1:8" x14ac:dyDescent="0.3">
      <c r="A49" s="5" t="s">
        <v>216</v>
      </c>
      <c r="B49" s="30" t="s">
        <v>217</v>
      </c>
      <c r="C49" s="238">
        <v>5000</v>
      </c>
      <c r="D49" s="238">
        <v>105000</v>
      </c>
      <c r="E49" s="186"/>
      <c r="F49" s="186"/>
      <c r="G49" s="260">
        <f t="shared" si="0"/>
        <v>105000</v>
      </c>
      <c r="H49" s="234">
        <f t="shared" si="1"/>
        <v>100000</v>
      </c>
    </row>
    <row r="50" spans="1:8" x14ac:dyDescent="0.3">
      <c r="A50" s="7" t="s">
        <v>449</v>
      </c>
      <c r="B50" s="33" t="s">
        <v>218</v>
      </c>
      <c r="C50" s="189">
        <f>SUM(C45:C49)</f>
        <v>997842</v>
      </c>
      <c r="D50" s="189">
        <f>SUM(D45:D49)</f>
        <v>1247842</v>
      </c>
      <c r="E50" s="146">
        <f>SUM(E45+E49)</f>
        <v>0</v>
      </c>
      <c r="F50" s="146">
        <f>SUM(F45+F49)</f>
        <v>0</v>
      </c>
      <c r="G50" s="261">
        <f t="shared" si="0"/>
        <v>1247842</v>
      </c>
      <c r="H50" s="234">
        <f t="shared" si="1"/>
        <v>250000</v>
      </c>
    </row>
    <row r="51" spans="1:8" x14ac:dyDescent="0.3">
      <c r="A51" s="38" t="s">
        <v>450</v>
      </c>
      <c r="B51" s="46" t="s">
        <v>219</v>
      </c>
      <c r="C51" s="189">
        <f>SUM(C30+C33+C41+C44+C50)</f>
        <v>4741478</v>
      </c>
      <c r="D51" s="189">
        <f>SUM(D30+D33+D41+D44+D50)</f>
        <v>5541478</v>
      </c>
      <c r="E51" s="146">
        <f>SUM(E30+E33+E41+E44+E50)</f>
        <v>0</v>
      </c>
      <c r="F51" s="146">
        <f>SUM(F30+F33+F41+F44+F50)</f>
        <v>0</v>
      </c>
      <c r="G51" s="261">
        <f t="shared" si="0"/>
        <v>5541478</v>
      </c>
      <c r="H51" s="234">
        <f t="shared" si="1"/>
        <v>800000</v>
      </c>
    </row>
    <row r="52" spans="1:8" x14ac:dyDescent="0.3">
      <c r="A52" s="13" t="s">
        <v>220</v>
      </c>
      <c r="B52" s="30" t="s">
        <v>221</v>
      </c>
      <c r="C52" s="238"/>
      <c r="D52" s="238"/>
      <c r="E52" s="186"/>
      <c r="F52" s="186"/>
      <c r="G52" s="260">
        <f t="shared" si="0"/>
        <v>0</v>
      </c>
      <c r="H52" s="234">
        <f t="shared" si="1"/>
        <v>0</v>
      </c>
    </row>
    <row r="53" spans="1:8" x14ac:dyDescent="0.3">
      <c r="A53" s="13" t="s">
        <v>451</v>
      </c>
      <c r="B53" s="30" t="s">
        <v>222</v>
      </c>
      <c r="C53" s="238"/>
      <c r="D53" s="238"/>
      <c r="E53" s="186"/>
      <c r="F53" s="186"/>
      <c r="G53" s="260">
        <f t="shared" si="0"/>
        <v>0</v>
      </c>
      <c r="H53" s="234">
        <f t="shared" si="1"/>
        <v>0</v>
      </c>
    </row>
    <row r="54" spans="1:8" x14ac:dyDescent="0.3">
      <c r="A54" s="17" t="s">
        <v>507</v>
      </c>
      <c r="B54" s="30" t="s">
        <v>223</v>
      </c>
      <c r="C54" s="238"/>
      <c r="D54" s="238"/>
      <c r="E54" s="186"/>
      <c r="F54" s="186"/>
      <c r="G54" s="260">
        <f t="shared" si="0"/>
        <v>0</v>
      </c>
      <c r="H54" s="234">
        <f t="shared" si="1"/>
        <v>0</v>
      </c>
    </row>
    <row r="55" spans="1:8" x14ac:dyDescent="0.3">
      <c r="A55" s="17" t="s">
        <v>508</v>
      </c>
      <c r="B55" s="30" t="s">
        <v>224</v>
      </c>
      <c r="C55" s="238"/>
      <c r="D55" s="238"/>
      <c r="E55" s="186"/>
      <c r="F55" s="186"/>
      <c r="G55" s="260">
        <f t="shared" si="0"/>
        <v>0</v>
      </c>
      <c r="H55" s="234">
        <f t="shared" si="1"/>
        <v>0</v>
      </c>
    </row>
    <row r="56" spans="1:8" x14ac:dyDescent="0.3">
      <c r="A56" s="17" t="s">
        <v>509</v>
      </c>
      <c r="B56" s="30" t="s">
        <v>225</v>
      </c>
      <c r="C56" s="238"/>
      <c r="D56" s="238"/>
      <c r="E56" s="186"/>
      <c r="F56" s="186"/>
      <c r="G56" s="260">
        <f t="shared" si="0"/>
        <v>0</v>
      </c>
      <c r="H56" s="234">
        <f t="shared" si="1"/>
        <v>0</v>
      </c>
    </row>
    <row r="57" spans="1:8" x14ac:dyDescent="0.3">
      <c r="A57" s="13" t="s">
        <v>510</v>
      </c>
      <c r="B57" s="30" t="s">
        <v>226</v>
      </c>
      <c r="C57" s="238"/>
      <c r="D57" s="238"/>
      <c r="E57" s="186"/>
      <c r="F57" s="186"/>
      <c r="G57" s="260">
        <f t="shared" si="0"/>
        <v>0</v>
      </c>
      <c r="H57" s="234">
        <f t="shared" si="1"/>
        <v>0</v>
      </c>
    </row>
    <row r="58" spans="1:8" x14ac:dyDescent="0.3">
      <c r="A58" s="13" t="s">
        <v>511</v>
      </c>
      <c r="B58" s="30" t="s">
        <v>227</v>
      </c>
      <c r="C58" s="238"/>
      <c r="D58" s="238"/>
      <c r="E58" s="186"/>
      <c r="F58" s="186"/>
      <c r="G58" s="260">
        <f t="shared" si="0"/>
        <v>0</v>
      </c>
      <c r="H58" s="234">
        <f t="shared" si="1"/>
        <v>0</v>
      </c>
    </row>
    <row r="59" spans="1:8" x14ac:dyDescent="0.3">
      <c r="A59" s="13" t="s">
        <v>512</v>
      </c>
      <c r="B59" s="30" t="s">
        <v>228</v>
      </c>
      <c r="C59" s="238"/>
      <c r="D59" s="238"/>
      <c r="E59" s="186"/>
      <c r="F59" s="186"/>
      <c r="G59" s="260">
        <f t="shared" si="0"/>
        <v>0</v>
      </c>
      <c r="H59" s="234">
        <f t="shared" si="1"/>
        <v>0</v>
      </c>
    </row>
    <row r="60" spans="1:8" x14ac:dyDescent="0.3">
      <c r="A60" s="43" t="s">
        <v>479</v>
      </c>
      <c r="B60" s="46" t="s">
        <v>229</v>
      </c>
      <c r="C60" s="189"/>
      <c r="D60" s="189"/>
      <c r="E60" s="146">
        <f>SUM(E52:E59)</f>
        <v>0</v>
      </c>
      <c r="F60" s="146">
        <f>SUM(F52:F59)</f>
        <v>0</v>
      </c>
      <c r="G60" s="260">
        <f t="shared" si="0"/>
        <v>0</v>
      </c>
      <c r="H60" s="234">
        <f t="shared" si="1"/>
        <v>0</v>
      </c>
    </row>
    <row r="61" spans="1:8" x14ac:dyDescent="0.3">
      <c r="A61" s="12" t="s">
        <v>513</v>
      </c>
      <c r="B61" s="30" t="s">
        <v>230</v>
      </c>
      <c r="C61" s="238"/>
      <c r="D61" s="238"/>
      <c r="E61" s="186"/>
      <c r="F61" s="186"/>
      <c r="G61" s="260">
        <f t="shared" si="0"/>
        <v>0</v>
      </c>
      <c r="H61" s="234">
        <f t="shared" si="1"/>
        <v>0</v>
      </c>
    </row>
    <row r="62" spans="1:8" x14ac:dyDescent="0.3">
      <c r="A62" s="12" t="s">
        <v>231</v>
      </c>
      <c r="B62" s="30" t="s">
        <v>232</v>
      </c>
      <c r="C62" s="238"/>
      <c r="D62" s="238"/>
      <c r="E62" s="186"/>
      <c r="F62" s="186"/>
      <c r="G62" s="260">
        <f t="shared" si="0"/>
        <v>0</v>
      </c>
      <c r="H62" s="234">
        <f t="shared" si="1"/>
        <v>0</v>
      </c>
    </row>
    <row r="63" spans="1:8" x14ac:dyDescent="0.3">
      <c r="A63" s="12" t="s">
        <v>233</v>
      </c>
      <c r="B63" s="30" t="s">
        <v>234</v>
      </c>
      <c r="C63" s="238"/>
      <c r="D63" s="238"/>
      <c r="E63" s="186"/>
      <c r="F63" s="186"/>
      <c r="G63" s="260">
        <f t="shared" si="0"/>
        <v>0</v>
      </c>
      <c r="H63" s="234">
        <f t="shared" si="1"/>
        <v>0</v>
      </c>
    </row>
    <row r="64" spans="1:8" x14ac:dyDescent="0.3">
      <c r="A64" s="12" t="s">
        <v>480</v>
      </c>
      <c r="B64" s="30" t="s">
        <v>235</v>
      </c>
      <c r="C64" s="238"/>
      <c r="D64" s="238"/>
      <c r="E64" s="186"/>
      <c r="F64" s="186"/>
      <c r="G64" s="260">
        <f t="shared" si="0"/>
        <v>0</v>
      </c>
      <c r="H64" s="234">
        <f t="shared" si="1"/>
        <v>0</v>
      </c>
    </row>
    <row r="65" spans="1:8" x14ac:dyDescent="0.3">
      <c r="A65" s="12" t="s">
        <v>514</v>
      </c>
      <c r="B65" s="30" t="s">
        <v>236</v>
      </c>
      <c r="C65" s="238"/>
      <c r="D65" s="238"/>
      <c r="E65" s="186"/>
      <c r="F65" s="186"/>
      <c r="G65" s="260">
        <f t="shared" si="0"/>
        <v>0</v>
      </c>
      <c r="H65" s="234">
        <f t="shared" si="1"/>
        <v>0</v>
      </c>
    </row>
    <row r="66" spans="1:8" x14ac:dyDescent="0.3">
      <c r="A66" s="12" t="s">
        <v>482</v>
      </c>
      <c r="B66" s="30" t="s">
        <v>237</v>
      </c>
      <c r="C66" s="238"/>
      <c r="D66" s="238"/>
      <c r="E66" s="186"/>
      <c r="F66" s="186"/>
      <c r="G66" s="260">
        <f t="shared" si="0"/>
        <v>0</v>
      </c>
      <c r="H66" s="234">
        <f t="shared" si="1"/>
        <v>0</v>
      </c>
    </row>
    <row r="67" spans="1:8" x14ac:dyDescent="0.3">
      <c r="A67" s="12" t="s">
        <v>515</v>
      </c>
      <c r="B67" s="30" t="s">
        <v>238</v>
      </c>
      <c r="C67" s="238"/>
      <c r="D67" s="238"/>
      <c r="E67" s="186"/>
      <c r="F67" s="186"/>
      <c r="G67" s="260">
        <f t="shared" si="0"/>
        <v>0</v>
      </c>
      <c r="H67" s="234">
        <f t="shared" si="1"/>
        <v>0</v>
      </c>
    </row>
    <row r="68" spans="1:8" x14ac:dyDescent="0.3">
      <c r="A68" s="12" t="s">
        <v>516</v>
      </c>
      <c r="B68" s="30" t="s">
        <v>239</v>
      </c>
      <c r="C68" s="238"/>
      <c r="D68" s="238"/>
      <c r="E68" s="186"/>
      <c r="F68" s="186"/>
      <c r="G68" s="260">
        <f t="shared" si="0"/>
        <v>0</v>
      </c>
      <c r="H68" s="234">
        <f t="shared" si="1"/>
        <v>0</v>
      </c>
    </row>
    <row r="69" spans="1:8" x14ac:dyDescent="0.3">
      <c r="A69" s="12" t="s">
        <v>240</v>
      </c>
      <c r="B69" s="30" t="s">
        <v>241</v>
      </c>
      <c r="C69" s="238"/>
      <c r="D69" s="238"/>
      <c r="E69" s="186"/>
      <c r="F69" s="186"/>
      <c r="G69" s="260">
        <f t="shared" si="0"/>
        <v>0</v>
      </c>
      <c r="H69" s="234">
        <f t="shared" si="1"/>
        <v>0</v>
      </c>
    </row>
    <row r="70" spans="1:8" x14ac:dyDescent="0.3">
      <c r="A70" s="19" t="s">
        <v>242</v>
      </c>
      <c r="B70" s="30" t="s">
        <v>243</v>
      </c>
      <c r="C70" s="238"/>
      <c r="D70" s="238"/>
      <c r="E70" s="186"/>
      <c r="F70" s="186"/>
      <c r="G70" s="260">
        <f t="shared" si="0"/>
        <v>0</v>
      </c>
      <c r="H70" s="234">
        <f t="shared" si="1"/>
        <v>0</v>
      </c>
    </row>
    <row r="71" spans="1:8" x14ac:dyDescent="0.3">
      <c r="A71" s="12" t="s">
        <v>517</v>
      </c>
      <c r="B71" s="30" t="s">
        <v>244</v>
      </c>
      <c r="C71" s="238"/>
      <c r="D71" s="238"/>
      <c r="E71" s="186"/>
      <c r="F71" s="186"/>
      <c r="G71" s="260">
        <f t="shared" si="0"/>
        <v>0</v>
      </c>
      <c r="H71" s="234">
        <f t="shared" si="1"/>
        <v>0</v>
      </c>
    </row>
    <row r="72" spans="1:8" x14ac:dyDescent="0.3">
      <c r="A72" s="19" t="s">
        <v>72</v>
      </c>
      <c r="B72" s="30" t="s">
        <v>245</v>
      </c>
      <c r="C72" s="238"/>
      <c r="D72" s="238"/>
      <c r="E72" s="186"/>
      <c r="F72" s="186"/>
      <c r="G72" s="260">
        <f t="shared" ref="G72:G123" si="2">D72</f>
        <v>0</v>
      </c>
      <c r="H72" s="234">
        <f t="shared" ref="H72:H123" si="3">G72-C72</f>
        <v>0</v>
      </c>
    </row>
    <row r="73" spans="1:8" x14ac:dyDescent="0.3">
      <c r="A73" s="19" t="s">
        <v>73</v>
      </c>
      <c r="B73" s="30" t="s">
        <v>245</v>
      </c>
      <c r="C73" s="190"/>
      <c r="D73" s="190"/>
      <c r="E73" s="186"/>
      <c r="F73" s="186"/>
      <c r="G73" s="260">
        <f t="shared" si="2"/>
        <v>0</v>
      </c>
      <c r="H73" s="234">
        <f t="shared" si="3"/>
        <v>0</v>
      </c>
    </row>
    <row r="74" spans="1:8" x14ac:dyDescent="0.3">
      <c r="A74" s="43" t="s">
        <v>485</v>
      </c>
      <c r="B74" s="46" t="s">
        <v>246</v>
      </c>
      <c r="C74" s="189"/>
      <c r="D74" s="189"/>
      <c r="E74" s="146">
        <f>SUM(E61:E73)</f>
        <v>0</v>
      </c>
      <c r="F74" s="146">
        <f>SUM(F61:F73)</f>
        <v>0</v>
      </c>
      <c r="G74" s="260">
        <f t="shared" si="2"/>
        <v>0</v>
      </c>
      <c r="H74" s="234">
        <f t="shared" si="3"/>
        <v>0</v>
      </c>
    </row>
    <row r="75" spans="1:8" ht="15.6" x14ac:dyDescent="0.3">
      <c r="A75" s="54" t="s">
        <v>18</v>
      </c>
      <c r="B75" s="46"/>
      <c r="C75" s="189">
        <f>SUM(C25+C26+C51+C60+C74)</f>
        <v>27163092</v>
      </c>
      <c r="D75" s="189">
        <f>SUM(D25+D26+D51+D60+D74)</f>
        <v>27963092</v>
      </c>
      <c r="E75" s="189">
        <f>SUM(E25+E26+E51+E60+E74)</f>
        <v>0</v>
      </c>
      <c r="F75" s="189">
        <f>SUM(F25+F26+F51+F60+F74)</f>
        <v>0</v>
      </c>
      <c r="G75" s="261">
        <f t="shared" si="2"/>
        <v>27963092</v>
      </c>
      <c r="H75" s="234">
        <f t="shared" si="3"/>
        <v>800000</v>
      </c>
    </row>
    <row r="76" spans="1:8" x14ac:dyDescent="0.3">
      <c r="A76" s="34" t="s">
        <v>247</v>
      </c>
      <c r="B76" s="30" t="s">
        <v>248</v>
      </c>
      <c r="C76" s="238"/>
      <c r="D76" s="238"/>
      <c r="E76" s="186"/>
      <c r="F76" s="186"/>
      <c r="G76" s="260">
        <f t="shared" si="2"/>
        <v>0</v>
      </c>
      <c r="H76" s="234">
        <f t="shared" si="3"/>
        <v>0</v>
      </c>
    </row>
    <row r="77" spans="1:8" x14ac:dyDescent="0.3">
      <c r="A77" s="34" t="s">
        <v>518</v>
      </c>
      <c r="B77" s="30" t="s">
        <v>249</v>
      </c>
      <c r="C77" s="238"/>
      <c r="D77" s="238"/>
      <c r="E77" s="186"/>
      <c r="F77" s="186"/>
      <c r="G77" s="260">
        <f t="shared" si="2"/>
        <v>0</v>
      </c>
      <c r="H77" s="234">
        <f t="shared" si="3"/>
        <v>0</v>
      </c>
    </row>
    <row r="78" spans="1:8" x14ac:dyDescent="0.3">
      <c r="A78" s="34" t="s">
        <v>250</v>
      </c>
      <c r="B78" s="30" t="s">
        <v>251</v>
      </c>
      <c r="C78" s="238"/>
      <c r="D78" s="238"/>
      <c r="E78" s="186"/>
      <c r="F78" s="186"/>
      <c r="G78" s="260">
        <f t="shared" si="2"/>
        <v>0</v>
      </c>
      <c r="H78" s="234">
        <f t="shared" si="3"/>
        <v>0</v>
      </c>
    </row>
    <row r="79" spans="1:8" x14ac:dyDescent="0.3">
      <c r="A79" s="34" t="s">
        <v>252</v>
      </c>
      <c r="B79" s="30" t="s">
        <v>253</v>
      </c>
      <c r="C79" s="238">
        <v>135000</v>
      </c>
      <c r="D79" s="238">
        <v>135000</v>
      </c>
      <c r="E79" s="186"/>
      <c r="F79" s="186"/>
      <c r="G79" s="260">
        <f t="shared" si="2"/>
        <v>135000</v>
      </c>
      <c r="H79" s="234">
        <f t="shared" si="3"/>
        <v>0</v>
      </c>
    </row>
    <row r="80" spans="1:8" x14ac:dyDescent="0.3">
      <c r="A80" s="6" t="s">
        <v>254</v>
      </c>
      <c r="B80" s="30" t="s">
        <v>255</v>
      </c>
      <c r="C80" s="238"/>
      <c r="D80" s="238"/>
      <c r="E80" s="186"/>
      <c r="F80" s="186"/>
      <c r="G80" s="260">
        <f t="shared" si="2"/>
        <v>0</v>
      </c>
      <c r="H80" s="234">
        <f t="shared" si="3"/>
        <v>0</v>
      </c>
    </row>
    <row r="81" spans="1:8" x14ac:dyDescent="0.3">
      <c r="A81" s="6" t="s">
        <v>256</v>
      </c>
      <c r="B81" s="30" t="s">
        <v>257</v>
      </c>
      <c r="C81" s="238"/>
      <c r="D81" s="238"/>
      <c r="E81" s="186"/>
      <c r="F81" s="186"/>
      <c r="G81" s="260">
        <f t="shared" si="2"/>
        <v>0</v>
      </c>
      <c r="H81" s="234">
        <f t="shared" si="3"/>
        <v>0</v>
      </c>
    </row>
    <row r="82" spans="1:8" x14ac:dyDescent="0.3">
      <c r="A82" s="6" t="s">
        <v>258</v>
      </c>
      <c r="B82" s="30" t="s">
        <v>259</v>
      </c>
      <c r="C82" s="238">
        <v>36450</v>
      </c>
      <c r="D82" s="238">
        <v>36450</v>
      </c>
      <c r="E82" s="186"/>
      <c r="F82" s="186"/>
      <c r="G82" s="260">
        <f t="shared" si="2"/>
        <v>36450</v>
      </c>
      <c r="H82" s="234">
        <f t="shared" si="3"/>
        <v>0</v>
      </c>
    </row>
    <row r="83" spans="1:8" x14ac:dyDescent="0.3">
      <c r="A83" s="44" t="s">
        <v>487</v>
      </c>
      <c r="B83" s="46" t="s">
        <v>260</v>
      </c>
      <c r="C83" s="193">
        <f>SUM(C76:C82)</f>
        <v>171450</v>
      </c>
      <c r="D83" s="193">
        <f>SUM(D76:D82)</f>
        <v>171450</v>
      </c>
      <c r="E83" s="185">
        <f>SUM(E76:E82)</f>
        <v>0</v>
      </c>
      <c r="F83" s="185">
        <f>SUM(F76:F82)</f>
        <v>0</v>
      </c>
      <c r="G83" s="261">
        <f t="shared" si="2"/>
        <v>171450</v>
      </c>
      <c r="H83" s="234">
        <f t="shared" si="3"/>
        <v>0</v>
      </c>
    </row>
    <row r="84" spans="1:8" x14ac:dyDescent="0.3">
      <c r="A84" s="13" t="s">
        <v>261</v>
      </c>
      <c r="B84" s="30" t="s">
        <v>262</v>
      </c>
      <c r="C84" s="238"/>
      <c r="D84" s="238"/>
      <c r="E84" s="186"/>
      <c r="F84" s="186"/>
      <c r="G84" s="260">
        <f t="shared" si="2"/>
        <v>0</v>
      </c>
      <c r="H84" s="234">
        <f t="shared" si="3"/>
        <v>0</v>
      </c>
    </row>
    <row r="85" spans="1:8" x14ac:dyDescent="0.3">
      <c r="A85" s="13" t="s">
        <v>263</v>
      </c>
      <c r="B85" s="30" t="s">
        <v>264</v>
      </c>
      <c r="C85" s="238"/>
      <c r="D85" s="238"/>
      <c r="E85" s="186"/>
      <c r="F85" s="186"/>
      <c r="G85" s="260">
        <f t="shared" si="2"/>
        <v>0</v>
      </c>
      <c r="H85" s="234">
        <f t="shared" si="3"/>
        <v>0</v>
      </c>
    </row>
    <row r="86" spans="1:8" x14ac:dyDescent="0.3">
      <c r="A86" s="13" t="s">
        <v>265</v>
      </c>
      <c r="B86" s="30" t="s">
        <v>266</v>
      </c>
      <c r="C86" s="238"/>
      <c r="D86" s="238"/>
      <c r="E86" s="186"/>
      <c r="F86" s="186"/>
      <c r="G86" s="260">
        <f t="shared" si="2"/>
        <v>0</v>
      </c>
      <c r="H86" s="234">
        <f t="shared" si="3"/>
        <v>0</v>
      </c>
    </row>
    <row r="87" spans="1:8" x14ac:dyDescent="0.3">
      <c r="A87" s="13" t="s">
        <v>267</v>
      </c>
      <c r="B87" s="30" t="s">
        <v>268</v>
      </c>
      <c r="C87" s="238"/>
      <c r="D87" s="238"/>
      <c r="E87" s="186"/>
      <c r="F87" s="186"/>
      <c r="G87" s="260">
        <f t="shared" si="2"/>
        <v>0</v>
      </c>
      <c r="H87" s="234">
        <f t="shared" si="3"/>
        <v>0</v>
      </c>
    </row>
    <row r="88" spans="1:8" x14ac:dyDescent="0.3">
      <c r="A88" s="43" t="s">
        <v>488</v>
      </c>
      <c r="B88" s="46" t="s">
        <v>269</v>
      </c>
      <c r="C88" s="193"/>
      <c r="D88" s="193"/>
      <c r="E88" s="185">
        <f>SUM(E84:E87)</f>
        <v>0</v>
      </c>
      <c r="F88" s="185">
        <f>SUM(F84:F87)</f>
        <v>0</v>
      </c>
      <c r="G88" s="260">
        <f t="shared" si="2"/>
        <v>0</v>
      </c>
      <c r="H88" s="234">
        <f t="shared" si="3"/>
        <v>0</v>
      </c>
    </row>
    <row r="89" spans="1:8" ht="26.4" x14ac:dyDescent="0.3">
      <c r="A89" s="13" t="s">
        <v>270</v>
      </c>
      <c r="B89" s="30" t="s">
        <v>271</v>
      </c>
      <c r="C89" s="238"/>
      <c r="D89" s="238"/>
      <c r="E89" s="186"/>
      <c r="F89" s="186"/>
      <c r="G89" s="260">
        <f t="shared" si="2"/>
        <v>0</v>
      </c>
      <c r="H89" s="234">
        <f t="shared" si="3"/>
        <v>0</v>
      </c>
    </row>
    <row r="90" spans="1:8" x14ac:dyDescent="0.3">
      <c r="A90" s="13" t="s">
        <v>519</v>
      </c>
      <c r="B90" s="30" t="s">
        <v>272</v>
      </c>
      <c r="C90" s="238"/>
      <c r="D90" s="238"/>
      <c r="E90" s="186"/>
      <c r="F90" s="186"/>
      <c r="G90" s="260">
        <f t="shared" si="2"/>
        <v>0</v>
      </c>
      <c r="H90" s="234">
        <f t="shared" si="3"/>
        <v>0</v>
      </c>
    </row>
    <row r="91" spans="1:8" ht="26.4" x14ac:dyDescent="0.3">
      <c r="A91" s="13" t="s">
        <v>520</v>
      </c>
      <c r="B91" s="30" t="s">
        <v>273</v>
      </c>
      <c r="C91" s="238"/>
      <c r="D91" s="238"/>
      <c r="E91" s="186"/>
      <c r="F91" s="186"/>
      <c r="G91" s="260">
        <f t="shared" si="2"/>
        <v>0</v>
      </c>
      <c r="H91" s="234">
        <f t="shared" si="3"/>
        <v>0</v>
      </c>
    </row>
    <row r="92" spans="1:8" x14ac:dyDescent="0.3">
      <c r="A92" s="13" t="s">
        <v>521</v>
      </c>
      <c r="B92" s="30" t="s">
        <v>274</v>
      </c>
      <c r="C92" s="238"/>
      <c r="D92" s="238"/>
      <c r="E92" s="186"/>
      <c r="F92" s="186"/>
      <c r="G92" s="260">
        <f t="shared" si="2"/>
        <v>0</v>
      </c>
      <c r="H92" s="234">
        <f t="shared" si="3"/>
        <v>0</v>
      </c>
    </row>
    <row r="93" spans="1:8" ht="26.4" x14ac:dyDescent="0.3">
      <c r="A93" s="13" t="s">
        <v>522</v>
      </c>
      <c r="B93" s="30" t="s">
        <v>275</v>
      </c>
      <c r="C93" s="238"/>
      <c r="D93" s="238"/>
      <c r="E93" s="186"/>
      <c r="F93" s="186"/>
      <c r="G93" s="260">
        <f t="shared" si="2"/>
        <v>0</v>
      </c>
      <c r="H93" s="234">
        <f t="shared" si="3"/>
        <v>0</v>
      </c>
    </row>
    <row r="94" spans="1:8" x14ac:dyDescent="0.3">
      <c r="A94" s="13" t="s">
        <v>523</v>
      </c>
      <c r="B94" s="30" t="s">
        <v>276</v>
      </c>
      <c r="C94" s="238"/>
      <c r="D94" s="238"/>
      <c r="E94" s="186"/>
      <c r="F94" s="186"/>
      <c r="G94" s="260">
        <f t="shared" si="2"/>
        <v>0</v>
      </c>
      <c r="H94" s="234">
        <f t="shared" si="3"/>
        <v>0</v>
      </c>
    </row>
    <row r="95" spans="1:8" x14ac:dyDescent="0.3">
      <c r="A95" s="13" t="s">
        <v>277</v>
      </c>
      <c r="B95" s="30" t="s">
        <v>278</v>
      </c>
      <c r="C95" s="238"/>
      <c r="D95" s="238"/>
      <c r="E95" s="186"/>
      <c r="F95" s="186"/>
      <c r="G95" s="260">
        <f t="shared" si="2"/>
        <v>0</v>
      </c>
      <c r="H95" s="234">
        <f t="shared" si="3"/>
        <v>0</v>
      </c>
    </row>
    <row r="96" spans="1:8" x14ac:dyDescent="0.3">
      <c r="A96" s="13" t="s">
        <v>524</v>
      </c>
      <c r="B96" s="30" t="s">
        <v>279</v>
      </c>
      <c r="C96" s="238"/>
      <c r="D96" s="238"/>
      <c r="E96" s="186"/>
      <c r="F96" s="186"/>
      <c r="G96" s="260">
        <f t="shared" si="2"/>
        <v>0</v>
      </c>
      <c r="H96" s="234">
        <f t="shared" si="3"/>
        <v>0</v>
      </c>
    </row>
    <row r="97" spans="1:25" x14ac:dyDescent="0.3">
      <c r="A97" s="43" t="s">
        <v>489</v>
      </c>
      <c r="B97" s="46" t="s">
        <v>280</v>
      </c>
      <c r="C97" s="198"/>
      <c r="D97" s="198"/>
      <c r="E97" s="185">
        <f>SUM(E89:E96)</f>
        <v>0</v>
      </c>
      <c r="F97" s="185">
        <f>SUM(F89:F96)</f>
        <v>0</v>
      </c>
      <c r="G97" s="260">
        <f t="shared" si="2"/>
        <v>0</v>
      </c>
      <c r="H97" s="234">
        <f t="shared" si="3"/>
        <v>0</v>
      </c>
    </row>
    <row r="98" spans="1:25" ht="16.2" thickBot="1" x14ac:dyDescent="0.35">
      <c r="A98" s="119" t="s">
        <v>17</v>
      </c>
      <c r="B98" s="113"/>
      <c r="C98" s="263">
        <f>SUM(C83+C88+C97)</f>
        <v>171450</v>
      </c>
      <c r="D98" s="263">
        <f>SUM(D83+D88+D97)</f>
        <v>171450</v>
      </c>
      <c r="E98" s="180"/>
      <c r="F98" s="180"/>
      <c r="G98" s="262">
        <f t="shared" si="2"/>
        <v>171450</v>
      </c>
      <c r="H98" s="234">
        <f t="shared" si="3"/>
        <v>0</v>
      </c>
    </row>
    <row r="99" spans="1:25" ht="16.2" thickBot="1" x14ac:dyDescent="0.35">
      <c r="A99" s="120" t="s">
        <v>532</v>
      </c>
      <c r="B99" s="121" t="s">
        <v>281</v>
      </c>
      <c r="C99" s="278">
        <f>SUM(C25+C26+C51+C60+C74+C83+C88+C97)</f>
        <v>27334542</v>
      </c>
      <c r="D99" s="278">
        <f>SUM(D25+D26+D51+D60+D74+D83+D88+D97)</f>
        <v>28134542</v>
      </c>
      <c r="E99" s="145">
        <f>SUM(E25+E26+E51+E60+E74+E97+E88+E83)</f>
        <v>0</v>
      </c>
      <c r="F99" s="145">
        <f>SUM(F25+F26+F51+F60+F74+F97+F88+F83)</f>
        <v>0</v>
      </c>
      <c r="G99" s="145">
        <f t="shared" si="2"/>
        <v>28134542</v>
      </c>
      <c r="H99" s="234">
        <f t="shared" si="3"/>
        <v>800000</v>
      </c>
    </row>
    <row r="100" spans="1:25" x14ac:dyDescent="0.3">
      <c r="A100" s="110" t="s">
        <v>525</v>
      </c>
      <c r="B100" s="114" t="s">
        <v>282</v>
      </c>
      <c r="C100" s="264"/>
      <c r="D100" s="264"/>
      <c r="E100" s="149"/>
      <c r="F100" s="149"/>
      <c r="G100" s="279">
        <f t="shared" si="2"/>
        <v>0</v>
      </c>
      <c r="H100" s="234">
        <f t="shared" si="3"/>
        <v>0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3">
      <c r="A101" s="13" t="s">
        <v>284</v>
      </c>
      <c r="B101" s="5" t="s">
        <v>285</v>
      </c>
      <c r="C101" s="239"/>
      <c r="D101" s="239"/>
      <c r="E101" s="150"/>
      <c r="F101" s="150"/>
      <c r="G101" s="260">
        <f t="shared" si="2"/>
        <v>0</v>
      </c>
      <c r="H101" s="234">
        <f t="shared" si="3"/>
        <v>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3">
      <c r="A102" s="13" t="s">
        <v>526</v>
      </c>
      <c r="B102" s="5" t="s">
        <v>286</v>
      </c>
      <c r="C102" s="239"/>
      <c r="D102" s="239"/>
      <c r="E102" s="150"/>
      <c r="F102" s="150"/>
      <c r="G102" s="260">
        <f t="shared" si="2"/>
        <v>0</v>
      </c>
      <c r="H102" s="234">
        <f t="shared" si="3"/>
        <v>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3"/>
      <c r="Y102" s="23"/>
    </row>
    <row r="103" spans="1:25" x14ac:dyDescent="0.3">
      <c r="A103" s="15" t="s">
        <v>494</v>
      </c>
      <c r="B103" s="7" t="s">
        <v>287</v>
      </c>
      <c r="C103" s="240"/>
      <c r="D103" s="240"/>
      <c r="E103" s="148">
        <f>SUM(E100:E102)</f>
        <v>0</v>
      </c>
      <c r="F103" s="148">
        <f>SUM(F100:F102)</f>
        <v>0</v>
      </c>
      <c r="G103" s="260">
        <f t="shared" si="2"/>
        <v>0</v>
      </c>
      <c r="H103" s="234">
        <f t="shared" si="3"/>
        <v>0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3"/>
      <c r="Y103" s="23"/>
    </row>
    <row r="104" spans="1:25" x14ac:dyDescent="0.3">
      <c r="A104" s="36" t="s">
        <v>527</v>
      </c>
      <c r="B104" s="5" t="s">
        <v>288</v>
      </c>
      <c r="C104" s="241"/>
      <c r="D104" s="241"/>
      <c r="E104" s="103"/>
      <c r="F104" s="103"/>
      <c r="G104" s="260">
        <f t="shared" si="2"/>
        <v>0</v>
      </c>
      <c r="H104" s="234">
        <f t="shared" si="3"/>
        <v>0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3">
      <c r="A105" s="36" t="s">
        <v>497</v>
      </c>
      <c r="B105" s="5" t="s">
        <v>291</v>
      </c>
      <c r="C105" s="241"/>
      <c r="D105" s="241"/>
      <c r="E105" s="103"/>
      <c r="F105" s="103"/>
      <c r="G105" s="260">
        <f t="shared" si="2"/>
        <v>0</v>
      </c>
      <c r="H105" s="234">
        <f t="shared" si="3"/>
        <v>0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3"/>
      <c r="Y105" s="23"/>
    </row>
    <row r="106" spans="1:25" x14ac:dyDescent="0.3">
      <c r="A106" s="13" t="s">
        <v>292</v>
      </c>
      <c r="B106" s="5" t="s">
        <v>293</v>
      </c>
      <c r="C106" s="239"/>
      <c r="D106" s="239"/>
      <c r="E106" s="150"/>
      <c r="F106" s="150"/>
      <c r="G106" s="260">
        <f t="shared" si="2"/>
        <v>0</v>
      </c>
      <c r="H106" s="234">
        <f t="shared" si="3"/>
        <v>0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3">
      <c r="A107" s="13" t="s">
        <v>528</v>
      </c>
      <c r="B107" s="5" t="s">
        <v>294</v>
      </c>
      <c r="C107" s="239"/>
      <c r="D107" s="239"/>
      <c r="E107" s="150"/>
      <c r="F107" s="150"/>
      <c r="G107" s="260">
        <f t="shared" si="2"/>
        <v>0</v>
      </c>
      <c r="H107" s="234">
        <f t="shared" si="3"/>
        <v>0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3"/>
      <c r="Y107" s="23"/>
    </row>
    <row r="108" spans="1:25" x14ac:dyDescent="0.3">
      <c r="A108" s="14" t="s">
        <v>495</v>
      </c>
      <c r="B108" s="7" t="s">
        <v>295</v>
      </c>
      <c r="C108" s="192"/>
      <c r="D108" s="192"/>
      <c r="E108" s="104">
        <f>SUM(E104:E107)</f>
        <v>0</v>
      </c>
      <c r="F108" s="104">
        <f>SUM(F104:F107)</f>
        <v>0</v>
      </c>
      <c r="G108" s="260">
        <f t="shared" si="2"/>
        <v>0</v>
      </c>
      <c r="H108" s="234">
        <f t="shared" si="3"/>
        <v>0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3"/>
      <c r="Y108" s="23"/>
    </row>
    <row r="109" spans="1:25" x14ac:dyDescent="0.3">
      <c r="A109" s="36" t="s">
        <v>296</v>
      </c>
      <c r="B109" s="5" t="s">
        <v>297</v>
      </c>
      <c r="C109" s="241"/>
      <c r="D109" s="241"/>
      <c r="E109" s="103"/>
      <c r="F109" s="103"/>
      <c r="G109" s="260">
        <f t="shared" si="2"/>
        <v>0</v>
      </c>
      <c r="H109" s="234">
        <f t="shared" si="3"/>
        <v>0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3">
      <c r="A110" s="36" t="s">
        <v>298</v>
      </c>
      <c r="B110" s="5" t="s">
        <v>299</v>
      </c>
      <c r="C110" s="241"/>
      <c r="D110" s="241"/>
      <c r="E110" s="103"/>
      <c r="F110" s="103"/>
      <c r="G110" s="260">
        <f t="shared" si="2"/>
        <v>0</v>
      </c>
      <c r="H110" s="234">
        <f t="shared" si="3"/>
        <v>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3">
      <c r="A111" s="14" t="s">
        <v>300</v>
      </c>
      <c r="B111" s="7" t="s">
        <v>301</v>
      </c>
      <c r="C111" s="241"/>
      <c r="D111" s="241"/>
      <c r="E111" s="103"/>
      <c r="F111" s="103"/>
      <c r="G111" s="260">
        <f t="shared" si="2"/>
        <v>0</v>
      </c>
      <c r="H111" s="234">
        <f t="shared" si="3"/>
        <v>0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3">
      <c r="A112" s="36" t="s">
        <v>302</v>
      </c>
      <c r="B112" s="5" t="s">
        <v>303</v>
      </c>
      <c r="C112" s="241"/>
      <c r="D112" s="241"/>
      <c r="E112" s="103"/>
      <c r="F112" s="103"/>
      <c r="G112" s="260">
        <f t="shared" si="2"/>
        <v>0</v>
      </c>
      <c r="H112" s="234">
        <f t="shared" si="3"/>
        <v>0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3">
      <c r="A113" s="36" t="s">
        <v>304</v>
      </c>
      <c r="B113" s="5" t="s">
        <v>305</v>
      </c>
      <c r="C113" s="241"/>
      <c r="D113" s="241"/>
      <c r="E113" s="103"/>
      <c r="F113" s="103"/>
      <c r="G113" s="260">
        <f t="shared" si="2"/>
        <v>0</v>
      </c>
      <c r="H113" s="234">
        <f t="shared" si="3"/>
        <v>0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3">
      <c r="A114" s="36" t="s">
        <v>306</v>
      </c>
      <c r="B114" s="5" t="s">
        <v>307</v>
      </c>
      <c r="C114" s="241"/>
      <c r="D114" s="241"/>
      <c r="E114" s="103"/>
      <c r="F114" s="103"/>
      <c r="G114" s="260">
        <f t="shared" si="2"/>
        <v>0</v>
      </c>
      <c r="H114" s="234">
        <f t="shared" si="3"/>
        <v>0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3"/>
      <c r="Y114" s="23"/>
    </row>
    <row r="115" spans="1:25" x14ac:dyDescent="0.3">
      <c r="A115" s="37" t="s">
        <v>496</v>
      </c>
      <c r="B115" s="38" t="s">
        <v>308</v>
      </c>
      <c r="C115" s="192"/>
      <c r="D115" s="192"/>
      <c r="E115" s="104">
        <f>SUM(E103+E108+E109+E110+E111+E112+E113+E114)</f>
        <v>0</v>
      </c>
      <c r="F115" s="104">
        <f>SUM(F103+F108+F109+F110+F111+F112+F113+F114)</f>
        <v>0</v>
      </c>
      <c r="G115" s="260">
        <f t="shared" si="2"/>
        <v>0</v>
      </c>
      <c r="H115" s="234">
        <f t="shared" si="3"/>
        <v>0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3"/>
      <c r="Y115" s="23"/>
    </row>
    <row r="116" spans="1:25" x14ac:dyDescent="0.3">
      <c r="A116" s="36" t="s">
        <v>309</v>
      </c>
      <c r="B116" s="5" t="s">
        <v>310</v>
      </c>
      <c r="C116" s="241"/>
      <c r="D116" s="241"/>
      <c r="E116" s="103"/>
      <c r="F116" s="103"/>
      <c r="G116" s="260">
        <f t="shared" si="2"/>
        <v>0</v>
      </c>
      <c r="H116" s="234">
        <f t="shared" si="3"/>
        <v>0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3"/>
      <c r="Y116" s="23"/>
    </row>
    <row r="117" spans="1:25" x14ac:dyDescent="0.3">
      <c r="A117" s="13" t="s">
        <v>311</v>
      </c>
      <c r="B117" s="5" t="s">
        <v>312</v>
      </c>
      <c r="C117" s="239"/>
      <c r="D117" s="239"/>
      <c r="E117" s="150"/>
      <c r="F117" s="150"/>
      <c r="G117" s="260">
        <f t="shared" si="2"/>
        <v>0</v>
      </c>
      <c r="H117" s="234">
        <f t="shared" si="3"/>
        <v>0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3"/>
      <c r="Y117" s="23"/>
    </row>
    <row r="118" spans="1:25" x14ac:dyDescent="0.3">
      <c r="A118" s="36" t="s">
        <v>529</v>
      </c>
      <c r="B118" s="5" t="s">
        <v>313</v>
      </c>
      <c r="C118" s="241"/>
      <c r="D118" s="241"/>
      <c r="E118" s="103"/>
      <c r="F118" s="103"/>
      <c r="G118" s="260">
        <f t="shared" si="2"/>
        <v>0</v>
      </c>
      <c r="H118" s="234">
        <f t="shared" si="3"/>
        <v>0</v>
      </c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3">
      <c r="A119" s="36" t="s">
        <v>498</v>
      </c>
      <c r="B119" s="5" t="s">
        <v>314</v>
      </c>
      <c r="C119" s="241"/>
      <c r="D119" s="241"/>
      <c r="E119" s="103"/>
      <c r="F119" s="103"/>
      <c r="G119" s="260">
        <f t="shared" si="2"/>
        <v>0</v>
      </c>
      <c r="H119" s="234">
        <f t="shared" si="3"/>
        <v>0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3"/>
      <c r="Y119" s="23"/>
    </row>
    <row r="120" spans="1:25" x14ac:dyDescent="0.3">
      <c r="A120" s="37" t="s">
        <v>499</v>
      </c>
      <c r="B120" s="38" t="s">
        <v>318</v>
      </c>
      <c r="C120" s="192"/>
      <c r="D120" s="192"/>
      <c r="E120" s="104">
        <f>SUM(E116:E119)</f>
        <v>0</v>
      </c>
      <c r="F120" s="104">
        <f>SUM(F116:F119)</f>
        <v>0</v>
      </c>
      <c r="G120" s="260">
        <f t="shared" si="2"/>
        <v>0</v>
      </c>
      <c r="H120" s="234">
        <f t="shared" si="3"/>
        <v>0</v>
      </c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3"/>
      <c r="Y120" s="23"/>
    </row>
    <row r="121" spans="1:25" ht="15" thickBot="1" x14ac:dyDescent="0.35">
      <c r="A121" s="112" t="s">
        <v>319</v>
      </c>
      <c r="B121" s="115" t="s">
        <v>320</v>
      </c>
      <c r="C121" s="251"/>
      <c r="D121" s="251"/>
      <c r="E121" s="151"/>
      <c r="F121" s="151"/>
      <c r="G121" s="280">
        <f t="shared" si="2"/>
        <v>0</v>
      </c>
      <c r="H121" s="234">
        <f t="shared" si="3"/>
        <v>0</v>
      </c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3"/>
      <c r="Y121" s="23"/>
    </row>
    <row r="122" spans="1:25" ht="16.2" thickBot="1" x14ac:dyDescent="0.35">
      <c r="A122" s="117" t="s">
        <v>533</v>
      </c>
      <c r="B122" s="118" t="s">
        <v>321</v>
      </c>
      <c r="C122" s="282"/>
      <c r="D122" s="282"/>
      <c r="E122" s="116">
        <f>SUM(E115+E120+E121)</f>
        <v>0</v>
      </c>
      <c r="F122" s="116">
        <f>SUM(F115+F120+F121)</f>
        <v>0</v>
      </c>
      <c r="G122" s="276">
        <f t="shared" si="2"/>
        <v>0</v>
      </c>
      <c r="H122" s="234">
        <f t="shared" si="3"/>
        <v>0</v>
      </c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3"/>
      <c r="Y122" s="23"/>
    </row>
    <row r="123" spans="1:25" ht="16.2" thickBot="1" x14ac:dyDescent="0.35">
      <c r="A123" s="105" t="s">
        <v>569</v>
      </c>
      <c r="B123" s="106"/>
      <c r="C123" s="278">
        <f>SUM(C99+C122)</f>
        <v>27334542</v>
      </c>
      <c r="D123" s="278">
        <f>SUM(D99+D122)</f>
        <v>28134542</v>
      </c>
      <c r="E123" s="196">
        <f>SUM(E99+E122)</f>
        <v>0</v>
      </c>
      <c r="F123" s="196">
        <f>SUM(F99+F122)</f>
        <v>0</v>
      </c>
      <c r="G123" s="145">
        <f t="shared" si="2"/>
        <v>28134542</v>
      </c>
      <c r="H123" s="234">
        <f t="shared" si="3"/>
        <v>800000</v>
      </c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3">
      <c r="B124" s="23"/>
      <c r="C124" s="242"/>
      <c r="D124" s="242"/>
      <c r="E124" s="194"/>
      <c r="F124" s="194"/>
      <c r="G124" s="308" t="s">
        <v>676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3">
      <c r="B125" s="23"/>
      <c r="C125" s="242"/>
      <c r="D125" s="242"/>
      <c r="E125" s="194"/>
      <c r="F125" s="194"/>
      <c r="G125" s="194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3">
      <c r="B126" s="23"/>
      <c r="C126" s="242"/>
      <c r="D126" s="242"/>
      <c r="E126" s="194"/>
      <c r="F126" s="194"/>
      <c r="G126" s="194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3">
      <c r="B127" s="23"/>
      <c r="C127" s="242"/>
      <c r="D127" s="242"/>
      <c r="E127" s="194"/>
      <c r="F127" s="194"/>
      <c r="G127" s="194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3">
      <c r="B128" s="23"/>
      <c r="C128" s="242"/>
      <c r="D128" s="242"/>
      <c r="E128" s="194"/>
      <c r="F128" s="194"/>
      <c r="G128" s="194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3">
      <c r="B129" s="23"/>
      <c r="C129" s="242"/>
      <c r="D129" s="242"/>
      <c r="E129" s="194"/>
      <c r="F129" s="194"/>
      <c r="G129" s="194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3">
      <c r="B130" s="23"/>
      <c r="C130" s="242"/>
      <c r="D130" s="242"/>
      <c r="E130" s="194"/>
      <c r="F130" s="194"/>
      <c r="G130" s="194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3">
      <c r="B131" s="23"/>
      <c r="C131" s="242"/>
      <c r="D131" s="242"/>
      <c r="E131" s="194"/>
      <c r="F131" s="194"/>
      <c r="G131" s="194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3">
      <c r="B132" s="23"/>
      <c r="C132" s="242"/>
      <c r="D132" s="242"/>
      <c r="E132" s="194"/>
      <c r="F132" s="194"/>
      <c r="G132" s="194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3">
      <c r="B133" s="23"/>
      <c r="C133" s="242"/>
      <c r="D133" s="242"/>
      <c r="E133" s="194"/>
      <c r="F133" s="194"/>
      <c r="G133" s="194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3">
      <c r="B134" s="23"/>
      <c r="C134" s="242"/>
      <c r="D134" s="242"/>
      <c r="E134" s="194"/>
      <c r="F134" s="194"/>
      <c r="G134" s="194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3">
      <c r="B135" s="23"/>
      <c r="C135" s="242"/>
      <c r="D135" s="242"/>
      <c r="E135" s="194"/>
      <c r="F135" s="194"/>
      <c r="G135" s="194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3">
      <c r="B136" s="23"/>
      <c r="C136" s="242"/>
      <c r="D136" s="242"/>
      <c r="E136" s="194"/>
      <c r="F136" s="194"/>
      <c r="G136" s="194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3">
      <c r="B137" s="23"/>
      <c r="C137" s="242"/>
      <c r="D137" s="242"/>
      <c r="E137" s="194"/>
      <c r="F137" s="194"/>
      <c r="G137" s="194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3">
      <c r="B138" s="23"/>
      <c r="C138" s="242"/>
      <c r="D138" s="242"/>
      <c r="E138" s="194"/>
      <c r="F138" s="194"/>
      <c r="G138" s="194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3">
      <c r="B139" s="23"/>
      <c r="C139" s="242"/>
      <c r="D139" s="242"/>
      <c r="E139" s="194"/>
      <c r="F139" s="194"/>
      <c r="G139" s="194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3">
      <c r="B140" s="23"/>
      <c r="C140" s="242"/>
      <c r="D140" s="242"/>
      <c r="E140" s="194"/>
      <c r="F140" s="194"/>
      <c r="G140" s="194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3">
      <c r="B141" s="23"/>
      <c r="C141" s="242"/>
      <c r="D141" s="242"/>
      <c r="E141" s="194"/>
      <c r="F141" s="194"/>
      <c r="G141" s="194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3">
      <c r="B142" s="23"/>
      <c r="C142" s="242"/>
      <c r="D142" s="242"/>
      <c r="E142" s="194"/>
      <c r="F142" s="194"/>
      <c r="G142" s="194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3">
      <c r="B143" s="23"/>
      <c r="C143" s="242"/>
      <c r="D143" s="242"/>
      <c r="E143" s="194"/>
      <c r="F143" s="194"/>
      <c r="G143" s="194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3">
      <c r="B144" s="23"/>
      <c r="C144" s="242"/>
      <c r="D144" s="242"/>
      <c r="E144" s="194"/>
      <c r="F144" s="194"/>
      <c r="G144" s="194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3">
      <c r="B145" s="23"/>
      <c r="C145" s="242"/>
      <c r="D145" s="242"/>
      <c r="E145" s="194"/>
      <c r="F145" s="194"/>
      <c r="G145" s="194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3">
      <c r="B146" s="23"/>
      <c r="C146" s="242"/>
      <c r="D146" s="242"/>
      <c r="E146" s="194"/>
      <c r="F146" s="194"/>
      <c r="G146" s="194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3">
      <c r="B147" s="23"/>
      <c r="C147" s="242"/>
      <c r="D147" s="242"/>
      <c r="E147" s="194"/>
      <c r="F147" s="194"/>
      <c r="G147" s="194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3">
      <c r="B148" s="23"/>
      <c r="C148" s="242"/>
      <c r="D148" s="242"/>
      <c r="E148" s="194"/>
      <c r="F148" s="194"/>
      <c r="G148" s="194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3">
      <c r="B149" s="23"/>
      <c r="C149" s="242"/>
      <c r="D149" s="242"/>
      <c r="E149" s="194"/>
      <c r="F149" s="194"/>
      <c r="G149" s="194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3">
      <c r="B150" s="23"/>
      <c r="C150" s="242"/>
      <c r="D150" s="242"/>
      <c r="E150" s="194"/>
      <c r="F150" s="194"/>
      <c r="G150" s="194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3">
      <c r="B151" s="23"/>
      <c r="C151" s="242"/>
      <c r="D151" s="242"/>
      <c r="E151" s="194"/>
      <c r="F151" s="194"/>
      <c r="G151" s="194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3">
      <c r="B152" s="23"/>
      <c r="C152" s="242"/>
      <c r="D152" s="242"/>
      <c r="E152" s="194"/>
      <c r="F152" s="194"/>
      <c r="G152" s="194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3">
      <c r="B153" s="23"/>
      <c r="C153" s="242"/>
      <c r="D153" s="242"/>
      <c r="E153" s="194"/>
      <c r="F153" s="194"/>
      <c r="G153" s="194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3">
      <c r="B154" s="23"/>
      <c r="C154" s="242"/>
      <c r="D154" s="242"/>
      <c r="E154" s="194"/>
      <c r="F154" s="194"/>
      <c r="G154" s="194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3">
      <c r="B155" s="23"/>
      <c r="C155" s="242"/>
      <c r="D155" s="242"/>
      <c r="E155" s="194"/>
      <c r="F155" s="194"/>
      <c r="G155" s="194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3">
      <c r="B156" s="23"/>
      <c r="C156" s="242"/>
      <c r="D156" s="242"/>
      <c r="E156" s="194"/>
      <c r="F156" s="194"/>
      <c r="G156" s="194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3">
      <c r="B157" s="23"/>
      <c r="C157" s="242"/>
      <c r="D157" s="242"/>
      <c r="E157" s="194"/>
      <c r="F157" s="194"/>
      <c r="G157" s="194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3">
      <c r="B158" s="23"/>
      <c r="C158" s="242"/>
      <c r="D158" s="242"/>
      <c r="E158" s="194"/>
      <c r="F158" s="194"/>
      <c r="G158" s="194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3">
      <c r="B159" s="23"/>
      <c r="C159" s="242"/>
      <c r="D159" s="242"/>
      <c r="E159" s="194"/>
      <c r="F159" s="194"/>
      <c r="G159" s="194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3">
      <c r="B160" s="23"/>
      <c r="C160" s="242"/>
      <c r="D160" s="242"/>
      <c r="E160" s="194"/>
      <c r="F160" s="194"/>
      <c r="G160" s="194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3">
      <c r="B161" s="23"/>
      <c r="C161" s="242"/>
      <c r="D161" s="242"/>
      <c r="E161" s="194"/>
      <c r="F161" s="194"/>
      <c r="G161" s="194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3">
      <c r="B162" s="23"/>
      <c r="C162" s="242"/>
      <c r="D162" s="242"/>
      <c r="E162" s="194"/>
      <c r="F162" s="194"/>
      <c r="G162" s="194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3">
      <c r="B163" s="23"/>
      <c r="C163" s="242"/>
      <c r="D163" s="242"/>
      <c r="E163" s="194"/>
      <c r="F163" s="194"/>
      <c r="G163" s="194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3">
      <c r="B164" s="23"/>
      <c r="C164" s="242"/>
      <c r="D164" s="242"/>
      <c r="E164" s="194"/>
      <c r="F164" s="194"/>
      <c r="G164" s="194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3">
      <c r="B165" s="23"/>
      <c r="C165" s="242"/>
      <c r="D165" s="242"/>
      <c r="E165" s="194"/>
      <c r="F165" s="194"/>
      <c r="G165" s="194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3">
      <c r="B166" s="23"/>
      <c r="C166" s="242"/>
      <c r="D166" s="242"/>
      <c r="E166" s="194"/>
      <c r="F166" s="194"/>
      <c r="G166" s="194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3">
      <c r="B167" s="23"/>
      <c r="C167" s="242"/>
      <c r="D167" s="242"/>
      <c r="E167" s="194"/>
      <c r="F167" s="194"/>
      <c r="G167" s="194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3">
      <c r="B168" s="23"/>
      <c r="C168" s="242"/>
      <c r="D168" s="242"/>
      <c r="E168" s="194"/>
      <c r="F168" s="194"/>
      <c r="G168" s="194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3">
      <c r="B169" s="23"/>
      <c r="C169" s="242"/>
      <c r="D169" s="242"/>
      <c r="E169" s="194"/>
      <c r="F169" s="194"/>
      <c r="G169" s="194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3">
      <c r="B170" s="23"/>
      <c r="C170" s="242"/>
      <c r="D170" s="242"/>
      <c r="E170" s="194"/>
      <c r="F170" s="194"/>
      <c r="G170" s="194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3">
      <c r="B171" s="23"/>
      <c r="C171" s="242"/>
      <c r="D171" s="242"/>
      <c r="E171" s="194"/>
      <c r="F171" s="194"/>
      <c r="G171" s="194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2:25" x14ac:dyDescent="0.3">
      <c r="B172" s="23"/>
      <c r="C172" s="242"/>
      <c r="D172" s="242"/>
      <c r="E172" s="194"/>
      <c r="F172" s="194"/>
      <c r="G172" s="194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</sheetData>
  <dataConsolidate/>
  <mergeCells count="3">
    <mergeCell ref="A1:G1"/>
    <mergeCell ref="A3:G3"/>
    <mergeCell ref="A2:G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>
    <oddHeader>&amp;C3. melléklet az  /2020. (........) 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zoomScale="57" zoomScaleNormal="57" zoomScaleSheetLayoutView="67" workbookViewId="0">
      <selection activeCell="A5" sqref="A5:G123"/>
    </sheetView>
  </sheetViews>
  <sheetFormatPr defaultRowHeight="14.4" x14ac:dyDescent="0.3"/>
  <cols>
    <col min="1" max="1" width="93.77734375" customWidth="1"/>
    <col min="3" max="3" width="15.77734375" style="181" bestFit="1" customWidth="1"/>
    <col min="4" max="4" width="15.77734375" style="181" customWidth="1"/>
    <col min="5" max="5" width="9.77734375" style="181" customWidth="1"/>
    <col min="6" max="6" width="10.21875" style="181" customWidth="1"/>
    <col min="7" max="7" width="15.77734375" style="181" bestFit="1" customWidth="1"/>
    <col min="8" max="11" width="17.21875" style="311" customWidth="1"/>
    <col min="12" max="12" width="9.21875" customWidth="1"/>
  </cols>
  <sheetData>
    <row r="1" spans="1:11" ht="24.75" customHeight="1" x14ac:dyDescent="0.35">
      <c r="A1" s="369" t="s">
        <v>692</v>
      </c>
      <c r="B1" s="371"/>
      <c r="C1" s="371"/>
      <c r="D1" s="371"/>
      <c r="E1" s="371"/>
      <c r="F1" s="371"/>
      <c r="G1" s="372"/>
      <c r="H1" s="310"/>
      <c r="I1" s="310"/>
      <c r="J1" s="310"/>
      <c r="K1" s="310"/>
    </row>
    <row r="2" spans="1:11" ht="24.75" customHeight="1" x14ac:dyDescent="0.3">
      <c r="A2" s="367" t="s">
        <v>691</v>
      </c>
      <c r="B2" s="367"/>
      <c r="C2" s="367"/>
      <c r="D2" s="367"/>
      <c r="E2" s="367"/>
      <c r="F2" s="367"/>
      <c r="G2" s="367"/>
      <c r="H2" s="310"/>
      <c r="I2" s="310"/>
      <c r="J2" s="310"/>
      <c r="K2" s="310"/>
    </row>
    <row r="3" spans="1:11" ht="21.75" customHeight="1" x14ac:dyDescent="0.35">
      <c r="A3" s="368" t="s">
        <v>639</v>
      </c>
      <c r="B3" s="371"/>
      <c r="C3" s="371"/>
      <c r="D3" s="371"/>
      <c r="E3" s="371"/>
      <c r="F3" s="371"/>
      <c r="G3" s="372"/>
      <c r="H3" s="310"/>
      <c r="I3" s="310"/>
      <c r="J3" s="310"/>
      <c r="K3" s="310"/>
    </row>
    <row r="4" spans="1:11" ht="18" x14ac:dyDescent="0.35">
      <c r="A4" s="42"/>
    </row>
    <row r="5" spans="1:11" x14ac:dyDescent="0.3">
      <c r="A5" s="87" t="s">
        <v>98</v>
      </c>
      <c r="H5" s="311" t="s">
        <v>662</v>
      </c>
      <c r="I5" s="311" t="s">
        <v>662</v>
      </c>
      <c r="J5" s="311" t="s">
        <v>664</v>
      </c>
      <c r="K5" s="311" t="s">
        <v>664</v>
      </c>
    </row>
    <row r="6" spans="1:11" ht="55.8" x14ac:dyDescent="0.3">
      <c r="A6" s="2" t="s">
        <v>144</v>
      </c>
      <c r="B6" s="3" t="s">
        <v>145</v>
      </c>
      <c r="C6" s="265" t="s">
        <v>704</v>
      </c>
      <c r="D6" s="265" t="s">
        <v>681</v>
      </c>
      <c r="E6" s="199" t="s">
        <v>20</v>
      </c>
      <c r="F6" s="199" t="s">
        <v>21</v>
      </c>
      <c r="G6" s="202" t="s">
        <v>673</v>
      </c>
      <c r="H6" s="312" t="s">
        <v>19</v>
      </c>
      <c r="I6" s="313" t="s">
        <v>670</v>
      </c>
      <c r="J6" s="312" t="s">
        <v>19</v>
      </c>
      <c r="K6" s="313" t="s">
        <v>670</v>
      </c>
    </row>
    <row r="7" spans="1:11" x14ac:dyDescent="0.3">
      <c r="A7" s="28" t="s">
        <v>146</v>
      </c>
      <c r="B7" s="29" t="s">
        <v>147</v>
      </c>
      <c r="C7" s="200">
        <f>SUM(H7+J7)</f>
        <v>25314848</v>
      </c>
      <c r="D7" s="200">
        <f>I7+K7</f>
        <v>25314848</v>
      </c>
      <c r="E7" s="186"/>
      <c r="F7" s="186"/>
      <c r="G7" s="186">
        <f>D7</f>
        <v>25314848</v>
      </c>
      <c r="H7" s="314">
        <f>'2.kiadások működés,felh.Önk.'!C7</f>
        <v>7698360</v>
      </c>
      <c r="I7" s="314">
        <f>'2.kiadások működés,felh.Önk.'!D7</f>
        <v>7698360</v>
      </c>
      <c r="J7" s="314">
        <f>'3.kiadások működés,felh.Óvoda'!C7</f>
        <v>17616488</v>
      </c>
      <c r="K7" s="314">
        <f>'3.kiadások működés,felh.Óvoda'!G7</f>
        <v>17616488</v>
      </c>
    </row>
    <row r="8" spans="1:11" x14ac:dyDescent="0.3">
      <c r="A8" s="28" t="s">
        <v>148</v>
      </c>
      <c r="B8" s="30" t="s">
        <v>149</v>
      </c>
      <c r="C8" s="200">
        <f t="shared" ref="C8:C72" si="0">SUM(H8+J8)</f>
        <v>0</v>
      </c>
      <c r="D8" s="200">
        <f t="shared" ref="D8:D71" si="1">I8+K8</f>
        <v>0</v>
      </c>
      <c r="E8" s="186"/>
      <c r="F8" s="186"/>
      <c r="G8" s="186">
        <f t="shared" ref="G8:G71" si="2">D8</f>
        <v>0</v>
      </c>
      <c r="H8" s="314">
        <f>'2.kiadások működés,felh.Önk.'!C8</f>
        <v>0</v>
      </c>
      <c r="I8" s="314">
        <f>'2.kiadások működés,felh.Önk.'!D8</f>
        <v>0</v>
      </c>
      <c r="J8" s="314">
        <f>'3.kiadások működés,felh.Óvoda'!C8</f>
        <v>0</v>
      </c>
      <c r="K8" s="314">
        <f>'3.kiadások működés,felh.Óvoda'!G8</f>
        <v>0</v>
      </c>
    </row>
    <row r="9" spans="1:11" x14ac:dyDescent="0.3">
      <c r="A9" s="28" t="s">
        <v>150</v>
      </c>
      <c r="B9" s="30" t="s">
        <v>151</v>
      </c>
      <c r="C9" s="200">
        <f t="shared" si="0"/>
        <v>50000</v>
      </c>
      <c r="D9" s="200">
        <f t="shared" si="1"/>
        <v>50000</v>
      </c>
      <c r="E9" s="186"/>
      <c r="F9" s="186"/>
      <c r="G9" s="186">
        <f t="shared" si="2"/>
        <v>50000</v>
      </c>
      <c r="H9" s="314">
        <f>'2.kiadások működés,felh.Önk.'!C9</f>
        <v>0</v>
      </c>
      <c r="I9" s="314">
        <f>'2.kiadások működés,felh.Önk.'!D9</f>
        <v>0</v>
      </c>
      <c r="J9" s="314">
        <f>'3.kiadások működés,felh.Óvoda'!C9</f>
        <v>50000</v>
      </c>
      <c r="K9" s="314">
        <f>'3.kiadások működés,felh.Óvoda'!G9</f>
        <v>50000</v>
      </c>
    </row>
    <row r="10" spans="1:11" x14ac:dyDescent="0.3">
      <c r="A10" s="31" t="s">
        <v>152</v>
      </c>
      <c r="B10" s="30" t="s">
        <v>153</v>
      </c>
      <c r="C10" s="200">
        <f t="shared" si="0"/>
        <v>275000</v>
      </c>
      <c r="D10" s="200">
        <f t="shared" si="1"/>
        <v>214132</v>
      </c>
      <c r="E10" s="186"/>
      <c r="F10" s="186"/>
      <c r="G10" s="186">
        <f t="shared" si="2"/>
        <v>214132</v>
      </c>
      <c r="H10" s="314">
        <f>'2.kiadások működés,felh.Önk.'!C10</f>
        <v>0</v>
      </c>
      <c r="I10" s="314">
        <f>'2.kiadások működés,felh.Önk.'!D10</f>
        <v>0</v>
      </c>
      <c r="J10" s="314">
        <f>'3.kiadások működés,felh.Óvoda'!C10</f>
        <v>275000</v>
      </c>
      <c r="K10" s="314">
        <f>'3.kiadások működés,felh.Óvoda'!G10</f>
        <v>214132</v>
      </c>
    </row>
    <row r="11" spans="1:11" x14ac:dyDescent="0.3">
      <c r="A11" s="31" t="s">
        <v>154</v>
      </c>
      <c r="B11" s="30" t="s">
        <v>155</v>
      </c>
      <c r="C11" s="200">
        <f t="shared" si="0"/>
        <v>0</v>
      </c>
      <c r="D11" s="200">
        <f t="shared" si="1"/>
        <v>0</v>
      </c>
      <c r="E11" s="186"/>
      <c r="F11" s="186"/>
      <c r="G11" s="186">
        <f t="shared" si="2"/>
        <v>0</v>
      </c>
      <c r="H11" s="314">
        <f>'2.kiadások működés,felh.Önk.'!C11</f>
        <v>0</v>
      </c>
      <c r="I11" s="314">
        <f>'2.kiadások működés,felh.Önk.'!D11</f>
        <v>0</v>
      </c>
      <c r="J11" s="314">
        <f>'3.kiadások működés,felh.Óvoda'!C11</f>
        <v>0</v>
      </c>
      <c r="K11" s="314">
        <f>'3.kiadások működés,felh.Óvoda'!G11</f>
        <v>0</v>
      </c>
    </row>
    <row r="12" spans="1:11" x14ac:dyDescent="0.3">
      <c r="A12" s="31" t="s">
        <v>156</v>
      </c>
      <c r="B12" s="30" t="s">
        <v>157</v>
      </c>
      <c r="C12" s="200">
        <f t="shared" si="0"/>
        <v>0</v>
      </c>
      <c r="D12" s="200">
        <f t="shared" si="1"/>
        <v>0</v>
      </c>
      <c r="E12" s="186"/>
      <c r="F12" s="186"/>
      <c r="G12" s="186">
        <f t="shared" si="2"/>
        <v>0</v>
      </c>
      <c r="H12" s="314">
        <f>'2.kiadások működés,felh.Önk.'!C12</f>
        <v>0</v>
      </c>
      <c r="I12" s="314">
        <f>'2.kiadások működés,felh.Önk.'!D12</f>
        <v>0</v>
      </c>
      <c r="J12" s="314">
        <f>'3.kiadások működés,felh.Óvoda'!C12</f>
        <v>0</v>
      </c>
      <c r="K12" s="314">
        <f>'3.kiadások működés,felh.Óvoda'!G12</f>
        <v>0</v>
      </c>
    </row>
    <row r="13" spans="1:11" x14ac:dyDescent="0.3">
      <c r="A13" s="31" t="s">
        <v>158</v>
      </c>
      <c r="B13" s="30" t="s">
        <v>159</v>
      </c>
      <c r="C13" s="200">
        <f t="shared" si="0"/>
        <v>400000</v>
      </c>
      <c r="D13" s="200">
        <f t="shared" si="1"/>
        <v>460868</v>
      </c>
      <c r="E13" s="186">
        <v>0</v>
      </c>
      <c r="F13" s="186"/>
      <c r="G13" s="186">
        <f t="shared" si="2"/>
        <v>460868</v>
      </c>
      <c r="H13" s="314">
        <f>'2.kiadások működés,felh.Önk.'!C13</f>
        <v>0</v>
      </c>
      <c r="I13" s="314">
        <f>'2.kiadások működés,felh.Önk.'!D13</f>
        <v>0</v>
      </c>
      <c r="J13" s="314">
        <f>'3.kiadások működés,felh.Óvoda'!C13</f>
        <v>400000</v>
      </c>
      <c r="K13" s="314">
        <f>'3.kiadások működés,felh.Óvoda'!G13</f>
        <v>460868</v>
      </c>
    </row>
    <row r="14" spans="1:11" x14ac:dyDescent="0.3">
      <c r="A14" s="31" t="s">
        <v>160</v>
      </c>
      <c r="B14" s="30" t="s">
        <v>161</v>
      </c>
      <c r="C14" s="200">
        <f t="shared" si="0"/>
        <v>0</v>
      </c>
      <c r="D14" s="200">
        <f t="shared" si="1"/>
        <v>0</v>
      </c>
      <c r="E14" s="186"/>
      <c r="F14" s="186"/>
      <c r="G14" s="186">
        <f t="shared" si="2"/>
        <v>0</v>
      </c>
      <c r="H14" s="314">
        <f>'2.kiadások működés,felh.Önk.'!C14</f>
        <v>0</v>
      </c>
      <c r="I14" s="314">
        <f>'2.kiadások működés,felh.Önk.'!D14</f>
        <v>0</v>
      </c>
      <c r="J14" s="314">
        <f>'3.kiadások működés,felh.Óvoda'!C14</f>
        <v>0</v>
      </c>
      <c r="K14" s="314">
        <f>'3.kiadások működés,felh.Óvoda'!G14</f>
        <v>0</v>
      </c>
    </row>
    <row r="15" spans="1:11" x14ac:dyDescent="0.3">
      <c r="A15" s="5" t="s">
        <v>162</v>
      </c>
      <c r="B15" s="30" t="s">
        <v>163</v>
      </c>
      <c r="C15" s="200">
        <f t="shared" si="0"/>
        <v>120000</v>
      </c>
      <c r="D15" s="200">
        <f t="shared" si="1"/>
        <v>120000</v>
      </c>
      <c r="E15" s="186"/>
      <c r="F15" s="186"/>
      <c r="G15" s="186">
        <f t="shared" si="2"/>
        <v>120000</v>
      </c>
      <c r="H15" s="314">
        <f>'2.kiadások működés,felh.Önk.'!C15</f>
        <v>0</v>
      </c>
      <c r="I15" s="314">
        <f>'2.kiadások működés,felh.Önk.'!D15</f>
        <v>0</v>
      </c>
      <c r="J15" s="314">
        <f>'3.kiadások működés,felh.Óvoda'!C15</f>
        <v>120000</v>
      </c>
      <c r="K15" s="314">
        <f>'3.kiadások működés,felh.Óvoda'!G15</f>
        <v>120000</v>
      </c>
    </row>
    <row r="16" spans="1:11" x14ac:dyDescent="0.3">
      <c r="A16" s="5" t="s">
        <v>164</v>
      </c>
      <c r="B16" s="30" t="s">
        <v>165</v>
      </c>
      <c r="C16" s="200">
        <f t="shared" si="0"/>
        <v>0</v>
      </c>
      <c r="D16" s="200">
        <f t="shared" si="1"/>
        <v>0</v>
      </c>
      <c r="E16" s="186"/>
      <c r="F16" s="186"/>
      <c r="G16" s="186">
        <f t="shared" si="2"/>
        <v>0</v>
      </c>
      <c r="H16" s="314">
        <f>'2.kiadások működés,felh.Önk.'!C16</f>
        <v>0</v>
      </c>
      <c r="I16" s="314">
        <f>'2.kiadások működés,felh.Önk.'!D16</f>
        <v>0</v>
      </c>
      <c r="J16" s="314">
        <f>'3.kiadások működés,felh.Óvoda'!C16</f>
        <v>0</v>
      </c>
      <c r="K16" s="314">
        <f>'3.kiadások működés,felh.Óvoda'!G16</f>
        <v>0</v>
      </c>
    </row>
    <row r="17" spans="1:11" x14ac:dyDescent="0.3">
      <c r="A17" s="5" t="s">
        <v>166</v>
      </c>
      <c r="B17" s="30" t="s">
        <v>167</v>
      </c>
      <c r="C17" s="200">
        <f t="shared" si="0"/>
        <v>0</v>
      </c>
      <c r="D17" s="200">
        <f t="shared" si="1"/>
        <v>0</v>
      </c>
      <c r="E17" s="186"/>
      <c r="F17" s="186"/>
      <c r="G17" s="186">
        <f t="shared" si="2"/>
        <v>0</v>
      </c>
      <c r="H17" s="314">
        <f>'2.kiadások működés,felh.Önk.'!C17</f>
        <v>0</v>
      </c>
      <c r="I17" s="314">
        <f>'2.kiadások működés,felh.Önk.'!D17</f>
        <v>0</v>
      </c>
      <c r="J17" s="314">
        <f>'3.kiadások működés,felh.Óvoda'!C17</f>
        <v>0</v>
      </c>
      <c r="K17" s="314">
        <f>'3.kiadások működés,felh.Óvoda'!G17</f>
        <v>0</v>
      </c>
    </row>
    <row r="18" spans="1:11" x14ac:dyDescent="0.3">
      <c r="A18" s="5" t="s">
        <v>168</v>
      </c>
      <c r="B18" s="30" t="s">
        <v>169</v>
      </c>
      <c r="C18" s="200">
        <f t="shared" si="0"/>
        <v>0</v>
      </c>
      <c r="D18" s="200">
        <f t="shared" si="1"/>
        <v>0</v>
      </c>
      <c r="E18" s="186"/>
      <c r="F18" s="186"/>
      <c r="G18" s="186">
        <f t="shared" si="2"/>
        <v>0</v>
      </c>
      <c r="H18" s="314">
        <f>'2.kiadások működés,felh.Önk.'!C18</f>
        <v>0</v>
      </c>
      <c r="I18" s="314">
        <f>'2.kiadások működés,felh.Önk.'!D18</f>
        <v>0</v>
      </c>
      <c r="J18" s="314">
        <f>'3.kiadások működés,felh.Óvoda'!C18</f>
        <v>0</v>
      </c>
      <c r="K18" s="314">
        <f>'3.kiadások működés,felh.Óvoda'!G18</f>
        <v>0</v>
      </c>
    </row>
    <row r="19" spans="1:11" x14ac:dyDescent="0.3">
      <c r="A19" s="5" t="s">
        <v>500</v>
      </c>
      <c r="B19" s="30" t="s">
        <v>170</v>
      </c>
      <c r="C19" s="200">
        <f t="shared" si="0"/>
        <v>345000</v>
      </c>
      <c r="D19" s="200">
        <f t="shared" si="1"/>
        <v>345000</v>
      </c>
      <c r="E19" s="186"/>
      <c r="F19" s="186"/>
      <c r="G19" s="186">
        <f t="shared" si="2"/>
        <v>345000</v>
      </c>
      <c r="H19" s="314">
        <f>'2.kiadások működés,felh.Önk.'!C19</f>
        <v>0</v>
      </c>
      <c r="I19" s="314">
        <f>'2.kiadások működés,felh.Önk.'!D19</f>
        <v>0</v>
      </c>
      <c r="J19" s="314">
        <f>'3.kiadások működés,felh.Óvoda'!C19</f>
        <v>345000</v>
      </c>
      <c r="K19" s="314">
        <f>'3.kiadások működés,felh.Óvoda'!G19</f>
        <v>345000</v>
      </c>
    </row>
    <row r="20" spans="1:11" x14ac:dyDescent="0.3">
      <c r="A20" s="32" t="s">
        <v>444</v>
      </c>
      <c r="B20" s="33" t="s">
        <v>171</v>
      </c>
      <c r="C20" s="201">
        <f t="shared" si="0"/>
        <v>26504848</v>
      </c>
      <c r="D20" s="201">
        <f t="shared" si="1"/>
        <v>26504848</v>
      </c>
      <c r="E20" s="185">
        <f>SUM(E7:E19)</f>
        <v>0</v>
      </c>
      <c r="F20" s="185">
        <f>SUM(F7:F19)</f>
        <v>0</v>
      </c>
      <c r="G20" s="146">
        <f t="shared" si="2"/>
        <v>26504848</v>
      </c>
      <c r="H20" s="315">
        <f>SUM(H7:H19)</f>
        <v>7698360</v>
      </c>
      <c r="I20" s="315">
        <f>'2.kiadások működés,felh.Önk.'!D20</f>
        <v>7698360</v>
      </c>
      <c r="J20" s="315">
        <f>SUM(J7:J19)</f>
        <v>18806488</v>
      </c>
      <c r="K20" s="315">
        <f>'3.kiadások működés,felh.Óvoda'!G20</f>
        <v>18806488</v>
      </c>
    </row>
    <row r="21" spans="1:11" x14ac:dyDescent="0.3">
      <c r="A21" s="5" t="s">
        <v>172</v>
      </c>
      <c r="B21" s="30" t="s">
        <v>173</v>
      </c>
      <c r="C21" s="200">
        <f t="shared" si="0"/>
        <v>6292704</v>
      </c>
      <c r="D21" s="200">
        <f t="shared" si="1"/>
        <v>6292704</v>
      </c>
      <c r="E21" s="186"/>
      <c r="F21" s="186"/>
      <c r="G21" s="186">
        <f t="shared" si="2"/>
        <v>6292704</v>
      </c>
      <c r="H21" s="314">
        <f>'2.kiadások működés,felh.Önk.'!C21</f>
        <v>6292704</v>
      </c>
      <c r="I21" s="314">
        <f>'2.kiadások működés,felh.Önk.'!D21</f>
        <v>6292704</v>
      </c>
      <c r="J21" s="314">
        <f>'3.kiadások működés,felh.Óvoda'!C21</f>
        <v>0</v>
      </c>
      <c r="K21" s="314">
        <f>'3.kiadások működés,felh.Óvoda'!G21</f>
        <v>0</v>
      </c>
    </row>
    <row r="22" spans="1:11" x14ac:dyDescent="0.3">
      <c r="A22" s="5" t="s">
        <v>174</v>
      </c>
      <c r="B22" s="30" t="s">
        <v>175</v>
      </c>
      <c r="C22" s="200">
        <f t="shared" si="0"/>
        <v>2374000</v>
      </c>
      <c r="D22" s="200">
        <f t="shared" si="1"/>
        <v>2374000</v>
      </c>
      <c r="E22" s="186"/>
      <c r="F22" s="186"/>
      <c r="G22" s="186">
        <f t="shared" si="2"/>
        <v>2374000</v>
      </c>
      <c r="H22" s="314">
        <f>'2.kiadások működés,felh.Önk.'!C22</f>
        <v>1750000</v>
      </c>
      <c r="I22" s="314">
        <f>'2.kiadások működés,felh.Önk.'!D22</f>
        <v>1750000</v>
      </c>
      <c r="J22" s="314">
        <f>'3.kiadások működés,felh.Óvoda'!C22</f>
        <v>624000</v>
      </c>
      <c r="K22" s="314">
        <f>'3.kiadások működés,felh.Óvoda'!G22</f>
        <v>624000</v>
      </c>
    </row>
    <row r="23" spans="1:11" x14ac:dyDescent="0.3">
      <c r="A23" s="6" t="s">
        <v>176</v>
      </c>
      <c r="B23" s="30" t="s">
        <v>177</v>
      </c>
      <c r="C23" s="200">
        <f t="shared" si="0"/>
        <v>0</v>
      </c>
      <c r="D23" s="200">
        <f t="shared" si="1"/>
        <v>0</v>
      </c>
      <c r="E23" s="186"/>
      <c r="F23" s="186"/>
      <c r="G23" s="186">
        <f t="shared" si="2"/>
        <v>0</v>
      </c>
      <c r="H23" s="314">
        <f>'2.kiadások működés,felh.Önk.'!C23</f>
        <v>0</v>
      </c>
      <c r="I23" s="314">
        <f>'2.kiadások működés,felh.Önk.'!D23</f>
        <v>0</v>
      </c>
      <c r="J23" s="314">
        <f>'3.kiadások működés,felh.Óvoda'!C23</f>
        <v>0</v>
      </c>
      <c r="K23" s="314">
        <f>'3.kiadások működés,felh.Óvoda'!G23</f>
        <v>0</v>
      </c>
    </row>
    <row r="24" spans="1:11" x14ac:dyDescent="0.3">
      <c r="A24" s="7" t="s">
        <v>445</v>
      </c>
      <c r="B24" s="33" t="s">
        <v>178</v>
      </c>
      <c r="C24" s="201">
        <f t="shared" si="0"/>
        <v>8666704</v>
      </c>
      <c r="D24" s="201">
        <f t="shared" si="1"/>
        <v>8666704</v>
      </c>
      <c r="E24" s="185">
        <f>SUM(E21:E23)</f>
        <v>0</v>
      </c>
      <c r="F24" s="185">
        <f>SUM(F21:F23)</f>
        <v>0</v>
      </c>
      <c r="G24" s="146">
        <f t="shared" si="2"/>
        <v>8666704</v>
      </c>
      <c r="H24" s="315">
        <f>SUM(H21:H23)</f>
        <v>8042704</v>
      </c>
      <c r="I24" s="315">
        <f>'2.kiadások működés,felh.Önk.'!D24</f>
        <v>8042704</v>
      </c>
      <c r="J24" s="315">
        <f>'3.kiadások működés,felh.Óvoda'!C24</f>
        <v>624000</v>
      </c>
      <c r="K24" s="314">
        <f>'3.kiadások működés,felh.Óvoda'!G24</f>
        <v>624000</v>
      </c>
    </row>
    <row r="25" spans="1:11" x14ac:dyDescent="0.3">
      <c r="A25" s="45" t="s">
        <v>530</v>
      </c>
      <c r="B25" s="46" t="s">
        <v>179</v>
      </c>
      <c r="C25" s="201">
        <f t="shared" si="0"/>
        <v>35171552</v>
      </c>
      <c r="D25" s="201">
        <f t="shared" si="1"/>
        <v>35171552</v>
      </c>
      <c r="E25" s="185">
        <f>SUM(E24,E20)</f>
        <v>0</v>
      </c>
      <c r="F25" s="185">
        <f>SUM(F24,F20)</f>
        <v>0</v>
      </c>
      <c r="G25" s="146">
        <f t="shared" si="2"/>
        <v>35171552</v>
      </c>
      <c r="H25" s="315">
        <f>SUM(H20+H24)</f>
        <v>15741064</v>
      </c>
      <c r="I25" s="315">
        <f>'2.kiadások működés,felh.Önk.'!D25</f>
        <v>15741064</v>
      </c>
      <c r="J25" s="315">
        <f>SUM(J20+J24)</f>
        <v>19430488</v>
      </c>
      <c r="K25" s="315">
        <f>'3.kiadások működés,felh.Óvoda'!G25</f>
        <v>19430488</v>
      </c>
    </row>
    <row r="26" spans="1:11" x14ac:dyDescent="0.3">
      <c r="A26" s="38" t="s">
        <v>501</v>
      </c>
      <c r="B26" s="46" t="s">
        <v>180</v>
      </c>
      <c r="C26" s="201">
        <f t="shared" si="0"/>
        <v>5430991</v>
      </c>
      <c r="D26" s="201">
        <f t="shared" si="1"/>
        <v>5430991</v>
      </c>
      <c r="E26" s="185">
        <v>0</v>
      </c>
      <c r="F26" s="185"/>
      <c r="G26" s="146">
        <f t="shared" si="2"/>
        <v>5430991</v>
      </c>
      <c r="H26" s="315">
        <f>'2.kiadások működés,felh.Önk.'!C26</f>
        <v>2439865</v>
      </c>
      <c r="I26" s="315">
        <f>'2.kiadások működés,felh.Önk.'!D26</f>
        <v>2439865</v>
      </c>
      <c r="J26" s="315">
        <f>'3.kiadások működés,felh.Óvoda'!C26</f>
        <v>2991126</v>
      </c>
      <c r="K26" s="315">
        <f>'3.kiadások működés,felh.Óvoda'!G26</f>
        <v>2991126</v>
      </c>
    </row>
    <row r="27" spans="1:11" x14ac:dyDescent="0.3">
      <c r="A27" s="5" t="s">
        <v>181</v>
      </c>
      <c r="B27" s="30" t="s">
        <v>182</v>
      </c>
      <c r="C27" s="200">
        <f t="shared" si="0"/>
        <v>180000</v>
      </c>
      <c r="D27" s="200">
        <f t="shared" si="1"/>
        <v>180000</v>
      </c>
      <c r="E27" s="186"/>
      <c r="F27" s="186"/>
      <c r="G27" s="186">
        <f t="shared" si="2"/>
        <v>180000</v>
      </c>
      <c r="H27" s="314">
        <f>'2.kiadások működés,felh.Önk.'!C27</f>
        <v>50000</v>
      </c>
      <c r="I27" s="314">
        <f>'2.kiadások működés,felh.Önk.'!D27</f>
        <v>50000</v>
      </c>
      <c r="J27" s="314">
        <f>'3.kiadások működés,felh.Óvoda'!C27</f>
        <v>130000</v>
      </c>
      <c r="K27" s="314">
        <f>'3.kiadások működés,felh.Óvoda'!G27</f>
        <v>130000</v>
      </c>
    </row>
    <row r="28" spans="1:11" x14ac:dyDescent="0.3">
      <c r="A28" s="5" t="s">
        <v>183</v>
      </c>
      <c r="B28" s="30" t="s">
        <v>184</v>
      </c>
      <c r="C28" s="200">
        <f t="shared" si="0"/>
        <v>4839000</v>
      </c>
      <c r="D28" s="200">
        <f t="shared" si="1"/>
        <v>5245560</v>
      </c>
      <c r="E28" s="186"/>
      <c r="F28" s="186"/>
      <c r="G28" s="186">
        <f t="shared" si="2"/>
        <v>5245560</v>
      </c>
      <c r="H28" s="314">
        <f>'2.kiadások működés,felh.Önk.'!C28</f>
        <v>4650000</v>
      </c>
      <c r="I28" s="314">
        <f>'2.kiadások működés,felh.Önk.'!D28</f>
        <v>4856560</v>
      </c>
      <c r="J28" s="314">
        <f>'3.kiadások működés,felh.Óvoda'!C28</f>
        <v>189000</v>
      </c>
      <c r="K28" s="314">
        <f>'3.kiadások működés,felh.Óvoda'!G28</f>
        <v>389000</v>
      </c>
    </row>
    <row r="29" spans="1:11" x14ac:dyDescent="0.3">
      <c r="A29" s="5" t="s">
        <v>185</v>
      </c>
      <c r="B29" s="30" t="s">
        <v>186</v>
      </c>
      <c r="C29" s="200">
        <f t="shared" si="0"/>
        <v>0</v>
      </c>
      <c r="D29" s="200">
        <f t="shared" si="1"/>
        <v>0</v>
      </c>
      <c r="E29" s="186"/>
      <c r="F29" s="186"/>
      <c r="G29" s="186">
        <f t="shared" si="2"/>
        <v>0</v>
      </c>
      <c r="H29" s="314">
        <f>'2.kiadások működés,felh.Önk.'!C29</f>
        <v>0</v>
      </c>
      <c r="I29" s="314">
        <f>'2.kiadások működés,felh.Önk.'!D29</f>
        <v>0</v>
      </c>
      <c r="J29" s="314">
        <f>'3.kiadások működés,felh.Óvoda'!C29</f>
        <v>0</v>
      </c>
      <c r="K29" s="314">
        <f>'3.kiadások működés,felh.Óvoda'!G29</f>
        <v>0</v>
      </c>
    </row>
    <row r="30" spans="1:11" x14ac:dyDescent="0.3">
      <c r="A30" s="7" t="s">
        <v>446</v>
      </c>
      <c r="B30" s="33" t="s">
        <v>187</v>
      </c>
      <c r="C30" s="201">
        <f t="shared" si="0"/>
        <v>5019000</v>
      </c>
      <c r="D30" s="201">
        <f t="shared" si="1"/>
        <v>5425560</v>
      </c>
      <c r="E30" s="185">
        <f>SUM(E27:E29)</f>
        <v>0</v>
      </c>
      <c r="F30" s="185">
        <f>SUM(F27:F29)</f>
        <v>0</v>
      </c>
      <c r="G30" s="146">
        <f t="shared" si="2"/>
        <v>5425560</v>
      </c>
      <c r="H30" s="315">
        <f>SUM(H27:H29)</f>
        <v>4700000</v>
      </c>
      <c r="I30" s="315">
        <f>'2.kiadások működés,felh.Önk.'!D30</f>
        <v>4906560</v>
      </c>
      <c r="J30" s="315">
        <f>SUM(J27:J29)</f>
        <v>319000</v>
      </c>
      <c r="K30" s="315">
        <f>'3.kiadások működés,felh.Óvoda'!G30</f>
        <v>519000</v>
      </c>
    </row>
    <row r="31" spans="1:11" x14ac:dyDescent="0.3">
      <c r="A31" s="5" t="s">
        <v>188</v>
      </c>
      <c r="B31" s="30" t="s">
        <v>189</v>
      </c>
      <c r="C31" s="200">
        <f t="shared" si="0"/>
        <v>80000</v>
      </c>
      <c r="D31" s="200">
        <f t="shared" si="1"/>
        <v>304100</v>
      </c>
      <c r="E31" s="186"/>
      <c r="F31" s="186"/>
      <c r="G31" s="186">
        <f t="shared" si="2"/>
        <v>304100</v>
      </c>
      <c r="H31" s="314">
        <f>'2.kiadások működés,felh.Önk.'!C31</f>
        <v>80000</v>
      </c>
      <c r="I31" s="314">
        <f>'2.kiadások működés,felh.Önk.'!D31</f>
        <v>304100</v>
      </c>
      <c r="J31" s="314">
        <f>'3.kiadások működés,felh.Óvoda'!C31</f>
        <v>0</v>
      </c>
      <c r="K31" s="314">
        <f>'3.kiadások működés,felh.Óvoda'!G31</f>
        <v>0</v>
      </c>
    </row>
    <row r="32" spans="1:11" x14ac:dyDescent="0.3">
      <c r="A32" s="5" t="s">
        <v>190</v>
      </c>
      <c r="B32" s="30" t="s">
        <v>191</v>
      </c>
      <c r="C32" s="200">
        <f t="shared" si="0"/>
        <v>569893</v>
      </c>
      <c r="D32" s="200">
        <f t="shared" si="1"/>
        <v>638893</v>
      </c>
      <c r="E32" s="186"/>
      <c r="F32" s="186"/>
      <c r="G32" s="186">
        <f t="shared" si="2"/>
        <v>638893</v>
      </c>
      <c r="H32" s="314">
        <f>'2.kiadások működés,felh.Önk.'!C32</f>
        <v>491733</v>
      </c>
      <c r="I32" s="314">
        <f>'2.kiadások működés,felh.Önk.'!D32</f>
        <v>560733</v>
      </c>
      <c r="J32" s="314">
        <f>'3.kiadások működés,felh.Óvoda'!C32</f>
        <v>78160</v>
      </c>
      <c r="K32" s="314">
        <f>'3.kiadások működés,felh.Óvoda'!G32</f>
        <v>78160</v>
      </c>
    </row>
    <row r="33" spans="1:11" ht="15" customHeight="1" x14ac:dyDescent="0.3">
      <c r="A33" s="7" t="s">
        <v>531</v>
      </c>
      <c r="B33" s="33" t="s">
        <v>192</v>
      </c>
      <c r="C33" s="201">
        <f t="shared" si="0"/>
        <v>649893</v>
      </c>
      <c r="D33" s="201">
        <f t="shared" si="1"/>
        <v>942993</v>
      </c>
      <c r="E33" s="185">
        <f>SUM(E31:E32)</f>
        <v>0</v>
      </c>
      <c r="F33" s="185">
        <f>SUM(F31:F32)</f>
        <v>0</v>
      </c>
      <c r="G33" s="146">
        <f t="shared" si="2"/>
        <v>942993</v>
      </c>
      <c r="H33" s="315">
        <f>SUM(H31:H32)</f>
        <v>571733</v>
      </c>
      <c r="I33" s="315">
        <f>'2.kiadások működés,felh.Önk.'!D33</f>
        <v>864833</v>
      </c>
      <c r="J33" s="315">
        <f>SUM(J31:J32)</f>
        <v>78160</v>
      </c>
      <c r="K33" s="315">
        <f>'3.kiadások működés,felh.Óvoda'!G33</f>
        <v>78160</v>
      </c>
    </row>
    <row r="34" spans="1:11" x14ac:dyDescent="0.3">
      <c r="A34" s="5" t="s">
        <v>193</v>
      </c>
      <c r="B34" s="30" t="s">
        <v>194</v>
      </c>
      <c r="C34" s="200">
        <f t="shared" si="0"/>
        <v>3064173</v>
      </c>
      <c r="D34" s="200">
        <f t="shared" si="1"/>
        <v>3064173</v>
      </c>
      <c r="E34" s="186"/>
      <c r="F34" s="186"/>
      <c r="G34" s="186">
        <f t="shared" si="2"/>
        <v>3064173</v>
      </c>
      <c r="H34" s="314">
        <f>'2.kiadások működés,felh.Önk.'!C34</f>
        <v>2074173</v>
      </c>
      <c r="I34" s="314">
        <f>'2.kiadások működés,felh.Önk.'!D34</f>
        <v>2074173</v>
      </c>
      <c r="J34" s="314">
        <f>'3.kiadások működés,felh.Óvoda'!C34</f>
        <v>990000</v>
      </c>
      <c r="K34" s="314">
        <f>'3.kiadások működés,felh.Óvoda'!G34</f>
        <v>990000</v>
      </c>
    </row>
    <row r="35" spans="1:11" x14ac:dyDescent="0.3">
      <c r="A35" s="5" t="s">
        <v>195</v>
      </c>
      <c r="B35" s="30" t="s">
        <v>196</v>
      </c>
      <c r="C35" s="200">
        <f t="shared" si="0"/>
        <v>1887476</v>
      </c>
      <c r="D35" s="200">
        <f t="shared" si="1"/>
        <v>2080916</v>
      </c>
      <c r="E35" s="186"/>
      <c r="F35" s="186"/>
      <c r="G35" s="186">
        <f t="shared" si="2"/>
        <v>2080916</v>
      </c>
      <c r="H35" s="314">
        <f>'2.kiadások működés,felh.Önk.'!C35</f>
        <v>0</v>
      </c>
      <c r="I35" s="314">
        <f>'2.kiadások működés,felh.Önk.'!D35</f>
        <v>193440</v>
      </c>
      <c r="J35" s="314">
        <f>'3.kiadások működés,felh.Óvoda'!C35</f>
        <v>1887476</v>
      </c>
      <c r="K35" s="314">
        <f>'3.kiadások működés,felh.Óvoda'!G35</f>
        <v>1887476</v>
      </c>
    </row>
    <row r="36" spans="1:11" x14ac:dyDescent="0.3">
      <c r="A36" s="5" t="s">
        <v>502</v>
      </c>
      <c r="B36" s="30" t="s">
        <v>197</v>
      </c>
      <c r="C36" s="200">
        <f t="shared" si="0"/>
        <v>0</v>
      </c>
      <c r="D36" s="200">
        <f t="shared" si="1"/>
        <v>0</v>
      </c>
      <c r="E36" s="186"/>
      <c r="F36" s="186"/>
      <c r="G36" s="186">
        <f t="shared" si="2"/>
        <v>0</v>
      </c>
      <c r="H36" s="314">
        <f>'2.kiadások működés,felh.Önk.'!C36</f>
        <v>0</v>
      </c>
      <c r="I36" s="314">
        <f>'2.kiadások működés,felh.Önk.'!D36</f>
        <v>0</v>
      </c>
      <c r="J36" s="314">
        <f>'3.kiadások működés,felh.Óvoda'!C36</f>
        <v>0</v>
      </c>
      <c r="K36" s="314">
        <f>'3.kiadások működés,felh.Óvoda'!G36</f>
        <v>0</v>
      </c>
    </row>
    <row r="37" spans="1:11" x14ac:dyDescent="0.3">
      <c r="A37" s="5" t="s">
        <v>198</v>
      </c>
      <c r="B37" s="30" t="s">
        <v>199</v>
      </c>
      <c r="C37" s="200">
        <f t="shared" si="0"/>
        <v>1790000</v>
      </c>
      <c r="D37" s="200">
        <f t="shared" si="1"/>
        <v>2140000</v>
      </c>
      <c r="E37" s="186"/>
      <c r="F37" s="186"/>
      <c r="G37" s="186">
        <f t="shared" si="2"/>
        <v>2140000</v>
      </c>
      <c r="H37" s="314">
        <f>'2.kiadások működés,felh.Önk.'!C37</f>
        <v>1740000</v>
      </c>
      <c r="I37" s="314">
        <f>'2.kiadások működés,felh.Önk.'!D37</f>
        <v>2040000</v>
      </c>
      <c r="J37" s="314">
        <f>'3.kiadások működés,felh.Óvoda'!C37</f>
        <v>50000</v>
      </c>
      <c r="K37" s="314">
        <f>'3.kiadások működés,felh.Óvoda'!G37</f>
        <v>100000</v>
      </c>
    </row>
    <row r="38" spans="1:11" x14ac:dyDescent="0.3">
      <c r="A38" s="10" t="s">
        <v>503</v>
      </c>
      <c r="B38" s="30" t="s">
        <v>200</v>
      </c>
      <c r="C38" s="200">
        <f t="shared" si="0"/>
        <v>0</v>
      </c>
      <c r="D38" s="200">
        <f t="shared" si="1"/>
        <v>0</v>
      </c>
      <c r="E38" s="186"/>
      <c r="F38" s="186"/>
      <c r="G38" s="186">
        <f t="shared" si="2"/>
        <v>0</v>
      </c>
      <c r="H38" s="314">
        <f>'2.kiadások működés,felh.Önk.'!C38</f>
        <v>0</v>
      </c>
      <c r="I38" s="314">
        <f>'2.kiadások működés,felh.Önk.'!D38</f>
        <v>0</v>
      </c>
      <c r="J38" s="314">
        <f>'3.kiadások működés,felh.Óvoda'!C38</f>
        <v>0</v>
      </c>
      <c r="K38" s="314">
        <f>'3.kiadások működés,felh.Óvoda'!G38</f>
        <v>0</v>
      </c>
    </row>
    <row r="39" spans="1:11" x14ac:dyDescent="0.3">
      <c r="A39" s="6" t="s">
        <v>201</v>
      </c>
      <c r="B39" s="30" t="s">
        <v>202</v>
      </c>
      <c r="C39" s="200">
        <f t="shared" si="0"/>
        <v>5618187</v>
      </c>
      <c r="D39" s="200">
        <f t="shared" si="1"/>
        <v>6018187</v>
      </c>
      <c r="E39" s="186"/>
      <c r="F39" s="186"/>
      <c r="G39" s="186">
        <f t="shared" si="2"/>
        <v>6018187</v>
      </c>
      <c r="H39" s="314">
        <f>'2.kiadások működés,felh.Önk.'!C39</f>
        <v>5586187</v>
      </c>
      <c r="I39" s="314">
        <f>'2.kiadások működés,felh.Önk.'!D39</f>
        <v>5886187</v>
      </c>
      <c r="J39" s="314">
        <f>'3.kiadások működés,felh.Óvoda'!C39</f>
        <v>32000</v>
      </c>
      <c r="K39" s="314">
        <f>'3.kiadások működés,felh.Óvoda'!G39</f>
        <v>132000</v>
      </c>
    </row>
    <row r="40" spans="1:11" x14ac:dyDescent="0.3">
      <c r="A40" s="5" t="s">
        <v>504</v>
      </c>
      <c r="B40" s="30" t="s">
        <v>203</v>
      </c>
      <c r="C40" s="200">
        <f t="shared" si="0"/>
        <v>10207537</v>
      </c>
      <c r="D40" s="200">
        <f t="shared" si="1"/>
        <v>10310021</v>
      </c>
      <c r="E40" s="186"/>
      <c r="F40" s="186"/>
      <c r="G40" s="186">
        <f t="shared" si="2"/>
        <v>10310021</v>
      </c>
      <c r="H40" s="314">
        <f>'2.kiadások működés,felh.Önk.'!C40</f>
        <v>9820537</v>
      </c>
      <c r="I40" s="314">
        <f>'2.kiadások működés,felh.Önk.'!D40</f>
        <v>9723021</v>
      </c>
      <c r="J40" s="314">
        <f>'3.kiadások működés,felh.Óvoda'!C40</f>
        <v>387000</v>
      </c>
      <c r="K40" s="314">
        <f>'3.kiadások működés,felh.Óvoda'!G40</f>
        <v>587000</v>
      </c>
    </row>
    <row r="41" spans="1:11" x14ac:dyDescent="0.3">
      <c r="A41" s="7" t="s">
        <v>447</v>
      </c>
      <c r="B41" s="33" t="s">
        <v>204</v>
      </c>
      <c r="C41" s="201">
        <f t="shared" si="0"/>
        <v>22567373</v>
      </c>
      <c r="D41" s="201">
        <f t="shared" si="1"/>
        <v>23613297</v>
      </c>
      <c r="E41" s="185">
        <f>SUM(E34:E40)</f>
        <v>0</v>
      </c>
      <c r="F41" s="185">
        <f>SUM(F34:F40)</f>
        <v>0</v>
      </c>
      <c r="G41" s="146">
        <f t="shared" si="2"/>
        <v>23613297</v>
      </c>
      <c r="H41" s="315">
        <f>SUM(H34:H40)</f>
        <v>19220897</v>
      </c>
      <c r="I41" s="315">
        <f>'2.kiadások működés,felh.Önk.'!D41</f>
        <v>19916821</v>
      </c>
      <c r="J41" s="315">
        <f>SUM(J34:J40)</f>
        <v>3346476</v>
      </c>
      <c r="K41" s="315">
        <f>'3.kiadások működés,felh.Óvoda'!G41</f>
        <v>3696476</v>
      </c>
    </row>
    <row r="42" spans="1:11" x14ac:dyDescent="0.3">
      <c r="A42" s="5" t="s">
        <v>205</v>
      </c>
      <c r="B42" s="30" t="s">
        <v>206</v>
      </c>
      <c r="C42" s="200">
        <f t="shared" si="0"/>
        <v>120000</v>
      </c>
      <c r="D42" s="200">
        <f t="shared" si="1"/>
        <v>197516</v>
      </c>
      <c r="E42" s="186"/>
      <c r="F42" s="186"/>
      <c r="G42" s="186">
        <f t="shared" si="2"/>
        <v>197516</v>
      </c>
      <c r="H42" s="314">
        <f>'2.kiadások működés,felh.Önk.'!C42</f>
        <v>120000</v>
      </c>
      <c r="I42" s="314">
        <f>'2.kiadások működés,felh.Önk.'!D42</f>
        <v>197516</v>
      </c>
      <c r="J42" s="314">
        <f>'3.kiadások működés,felh.Óvoda'!C42</f>
        <v>0</v>
      </c>
      <c r="K42" s="314">
        <f>'3.kiadások működés,felh.Óvoda'!G42</f>
        <v>0</v>
      </c>
    </row>
    <row r="43" spans="1:11" x14ac:dyDescent="0.3">
      <c r="A43" s="5" t="s">
        <v>207</v>
      </c>
      <c r="B43" s="30" t="s">
        <v>208</v>
      </c>
      <c r="C43" s="200">
        <f t="shared" si="0"/>
        <v>0</v>
      </c>
      <c r="D43" s="200">
        <f t="shared" si="1"/>
        <v>0</v>
      </c>
      <c r="E43" s="186"/>
      <c r="F43" s="186"/>
      <c r="G43" s="186">
        <f t="shared" si="2"/>
        <v>0</v>
      </c>
      <c r="H43" s="314">
        <f>'2.kiadások működés,felh.Önk.'!C43</f>
        <v>0</v>
      </c>
      <c r="I43" s="314">
        <f>'2.kiadások működés,felh.Önk.'!D43</f>
        <v>0</v>
      </c>
      <c r="J43" s="314">
        <f>'3.kiadások működés,felh.Óvoda'!C43</f>
        <v>0</v>
      </c>
      <c r="K43" s="314">
        <f>'3.kiadások működés,felh.Óvoda'!G43</f>
        <v>0</v>
      </c>
    </row>
    <row r="44" spans="1:11" x14ac:dyDescent="0.3">
      <c r="A44" s="7" t="s">
        <v>448</v>
      </c>
      <c r="B44" s="33" t="s">
        <v>209</v>
      </c>
      <c r="C44" s="201">
        <f t="shared" si="0"/>
        <v>120000</v>
      </c>
      <c r="D44" s="201">
        <f t="shared" si="1"/>
        <v>197516</v>
      </c>
      <c r="E44" s="185">
        <f>SUM(E42:E43)</f>
        <v>0</v>
      </c>
      <c r="F44" s="185">
        <f>SUM(F42:F43)</f>
        <v>0</v>
      </c>
      <c r="G44" s="146">
        <f t="shared" si="2"/>
        <v>197516</v>
      </c>
      <c r="H44" s="316">
        <f>SUM(H42:H43)</f>
        <v>120000</v>
      </c>
      <c r="I44" s="315">
        <f>'2.kiadások működés,felh.Önk.'!D44</f>
        <v>197516</v>
      </c>
      <c r="J44" s="316">
        <f>SUM(J42:J43)</f>
        <v>0</v>
      </c>
      <c r="K44" s="314">
        <f>'3.kiadások működés,felh.Óvoda'!G44</f>
        <v>0</v>
      </c>
    </row>
    <row r="45" spans="1:11" x14ac:dyDescent="0.3">
      <c r="A45" s="5" t="s">
        <v>210</v>
      </c>
      <c r="B45" s="30" t="s">
        <v>211</v>
      </c>
      <c r="C45" s="200">
        <f t="shared" si="0"/>
        <v>5076408</v>
      </c>
      <c r="D45" s="200">
        <f t="shared" si="1"/>
        <v>5126408</v>
      </c>
      <c r="E45" s="186"/>
      <c r="F45" s="186"/>
      <c r="G45" s="186">
        <f t="shared" si="2"/>
        <v>5126408</v>
      </c>
      <c r="H45" s="314">
        <f>'2.kiadások működés,felh.Önk.'!C45</f>
        <v>4083566</v>
      </c>
      <c r="I45" s="314">
        <f>'2.kiadások működés,felh.Önk.'!D45</f>
        <v>3983566</v>
      </c>
      <c r="J45" s="314">
        <f>'3.kiadások működés,felh.Óvoda'!C45</f>
        <v>992842</v>
      </c>
      <c r="K45" s="314">
        <f>'3.kiadások működés,felh.Óvoda'!G45</f>
        <v>1142842</v>
      </c>
    </row>
    <row r="46" spans="1:11" x14ac:dyDescent="0.3">
      <c r="A46" s="5" t="s">
        <v>212</v>
      </c>
      <c r="B46" s="30" t="s">
        <v>213</v>
      </c>
      <c r="C46" s="200">
        <f t="shared" si="0"/>
        <v>8424000</v>
      </c>
      <c r="D46" s="200">
        <f t="shared" si="1"/>
        <v>8424000</v>
      </c>
      <c r="E46" s="186"/>
      <c r="F46" s="186"/>
      <c r="G46" s="186">
        <f t="shared" si="2"/>
        <v>8424000</v>
      </c>
      <c r="H46" s="314">
        <f>'2.kiadások működés,felh.Önk.'!C46</f>
        <v>8424000</v>
      </c>
      <c r="I46" s="314">
        <f>'2.kiadások működés,felh.Önk.'!D46</f>
        <v>8424000</v>
      </c>
      <c r="J46" s="314">
        <f>'3.kiadások működés,felh.Óvoda'!C46</f>
        <v>0</v>
      </c>
      <c r="K46" s="314">
        <f>'3.kiadások működés,felh.Óvoda'!G46</f>
        <v>0</v>
      </c>
    </row>
    <row r="47" spans="1:11" x14ac:dyDescent="0.3">
      <c r="A47" s="5" t="s">
        <v>505</v>
      </c>
      <c r="B47" s="30" t="s">
        <v>214</v>
      </c>
      <c r="C47" s="200">
        <f t="shared" si="0"/>
        <v>0</v>
      </c>
      <c r="D47" s="200">
        <f t="shared" si="1"/>
        <v>0</v>
      </c>
      <c r="E47" s="186"/>
      <c r="F47" s="186"/>
      <c r="G47" s="186">
        <f t="shared" si="2"/>
        <v>0</v>
      </c>
      <c r="H47" s="314">
        <f>'2.kiadások működés,felh.Önk.'!C47</f>
        <v>0</v>
      </c>
      <c r="I47" s="314">
        <f>'2.kiadások működés,felh.Önk.'!D47</f>
        <v>0</v>
      </c>
      <c r="J47" s="314">
        <f>'3.kiadások működés,felh.Óvoda'!C47</f>
        <v>0</v>
      </c>
      <c r="K47" s="314">
        <f>'3.kiadások működés,felh.Óvoda'!G47</f>
        <v>0</v>
      </c>
    </row>
    <row r="48" spans="1:11" x14ac:dyDescent="0.3">
      <c r="A48" s="5" t="s">
        <v>506</v>
      </c>
      <c r="B48" s="30" t="s">
        <v>215</v>
      </c>
      <c r="C48" s="200">
        <f t="shared" si="0"/>
        <v>0</v>
      </c>
      <c r="D48" s="200">
        <f t="shared" si="1"/>
        <v>0</v>
      </c>
      <c r="E48" s="186"/>
      <c r="F48" s="186"/>
      <c r="G48" s="186">
        <f t="shared" si="2"/>
        <v>0</v>
      </c>
      <c r="H48" s="314">
        <f>'2.kiadások működés,felh.Önk.'!C48</f>
        <v>0</v>
      </c>
      <c r="I48" s="314">
        <f>'2.kiadások működés,felh.Önk.'!D48</f>
        <v>0</v>
      </c>
      <c r="J48" s="314">
        <f>'3.kiadások működés,felh.Óvoda'!C48</f>
        <v>0</v>
      </c>
      <c r="K48" s="314">
        <f>'3.kiadások működés,felh.Óvoda'!G48</f>
        <v>0</v>
      </c>
    </row>
    <row r="49" spans="1:11" x14ac:dyDescent="0.3">
      <c r="A49" s="5" t="s">
        <v>216</v>
      </c>
      <c r="B49" s="30" t="s">
        <v>217</v>
      </c>
      <c r="C49" s="200">
        <f t="shared" si="0"/>
        <v>1105000</v>
      </c>
      <c r="D49" s="200">
        <f t="shared" si="1"/>
        <v>1205000</v>
      </c>
      <c r="E49" s="186"/>
      <c r="F49" s="186"/>
      <c r="G49" s="186">
        <f t="shared" si="2"/>
        <v>1205000</v>
      </c>
      <c r="H49" s="314">
        <f>'2.kiadások működés,felh.Önk.'!C49</f>
        <v>1100000</v>
      </c>
      <c r="I49" s="314">
        <f>'2.kiadások működés,felh.Önk.'!D49</f>
        <v>1100000</v>
      </c>
      <c r="J49" s="314">
        <f>'3.kiadások működés,felh.Óvoda'!C49</f>
        <v>5000</v>
      </c>
      <c r="K49" s="314">
        <f>'3.kiadások működés,felh.Óvoda'!G49</f>
        <v>105000</v>
      </c>
    </row>
    <row r="50" spans="1:11" x14ac:dyDescent="0.3">
      <c r="A50" s="7" t="s">
        <v>449</v>
      </c>
      <c r="B50" s="33" t="s">
        <v>218</v>
      </c>
      <c r="C50" s="201">
        <f t="shared" si="0"/>
        <v>14605408</v>
      </c>
      <c r="D50" s="201">
        <f t="shared" si="1"/>
        <v>14755408</v>
      </c>
      <c r="E50" s="146">
        <f>SUM(E45+E49)</f>
        <v>0</v>
      </c>
      <c r="F50" s="146">
        <f>SUM(F45+F49)</f>
        <v>0</v>
      </c>
      <c r="G50" s="146">
        <f t="shared" si="2"/>
        <v>14755408</v>
      </c>
      <c r="H50" s="317">
        <f>SUM(H45:H49)</f>
        <v>13607566</v>
      </c>
      <c r="I50" s="315">
        <f>'2.kiadások működés,felh.Önk.'!D50</f>
        <v>13507566</v>
      </c>
      <c r="J50" s="318">
        <f>SUM(J45:J49)</f>
        <v>997842</v>
      </c>
      <c r="K50" s="315">
        <f>'3.kiadások működés,felh.Óvoda'!G50</f>
        <v>1247842</v>
      </c>
    </row>
    <row r="51" spans="1:11" x14ac:dyDescent="0.3">
      <c r="A51" s="38" t="s">
        <v>450</v>
      </c>
      <c r="B51" s="46" t="s">
        <v>219</v>
      </c>
      <c r="C51" s="201">
        <f t="shared" si="0"/>
        <v>42961674</v>
      </c>
      <c r="D51" s="201">
        <f t="shared" si="1"/>
        <v>44934774</v>
      </c>
      <c r="E51" s="185">
        <f>SUM(E30+E33+E41+E44+E50)</f>
        <v>0</v>
      </c>
      <c r="F51" s="185">
        <f>SUM(F30+F33+F41+F44+F50)</f>
        <v>0</v>
      </c>
      <c r="G51" s="146">
        <f t="shared" si="2"/>
        <v>44934774</v>
      </c>
      <c r="H51" s="317">
        <f>SUM(H30+H33+H41+H44+H50)</f>
        <v>38220196</v>
      </c>
      <c r="I51" s="315">
        <f>'2.kiadások működés,felh.Önk.'!D51</f>
        <v>39393296</v>
      </c>
      <c r="J51" s="318">
        <f>SUM(J30+J33+J41+J44+J50)</f>
        <v>4741478</v>
      </c>
      <c r="K51" s="315">
        <f>'3.kiadások működés,felh.Óvoda'!G51</f>
        <v>5541478</v>
      </c>
    </row>
    <row r="52" spans="1:11" x14ac:dyDescent="0.3">
      <c r="A52" s="13" t="s">
        <v>220</v>
      </c>
      <c r="B52" s="30" t="s">
        <v>221</v>
      </c>
      <c r="C52" s="200">
        <f t="shared" si="0"/>
        <v>0</v>
      </c>
      <c r="D52" s="200">
        <f t="shared" si="1"/>
        <v>0</v>
      </c>
      <c r="E52" s="186"/>
      <c r="F52" s="186"/>
      <c r="G52" s="186">
        <f t="shared" si="2"/>
        <v>0</v>
      </c>
      <c r="H52" s="314">
        <v>0</v>
      </c>
      <c r="I52" s="314">
        <f>'2.kiadások működés,felh.Önk.'!D52</f>
        <v>0</v>
      </c>
      <c r="J52" s="314">
        <v>0</v>
      </c>
      <c r="K52" s="314">
        <f>'3.kiadások működés,felh.Óvoda'!G52</f>
        <v>0</v>
      </c>
    </row>
    <row r="53" spans="1:11" x14ac:dyDescent="0.3">
      <c r="A53" s="13" t="s">
        <v>451</v>
      </c>
      <c r="B53" s="30" t="s">
        <v>222</v>
      </c>
      <c r="C53" s="200">
        <f t="shared" si="0"/>
        <v>0</v>
      </c>
      <c r="D53" s="200">
        <f t="shared" si="1"/>
        <v>0</v>
      </c>
      <c r="E53" s="186"/>
      <c r="F53" s="186"/>
      <c r="G53" s="186">
        <f t="shared" si="2"/>
        <v>0</v>
      </c>
      <c r="H53" s="314">
        <v>0</v>
      </c>
      <c r="I53" s="314">
        <f>'2.kiadások működés,felh.Önk.'!D53</f>
        <v>0</v>
      </c>
      <c r="J53" s="314">
        <v>0</v>
      </c>
      <c r="K53" s="314">
        <f>'3.kiadások működés,felh.Óvoda'!G53</f>
        <v>0</v>
      </c>
    </row>
    <row r="54" spans="1:11" x14ac:dyDescent="0.3">
      <c r="A54" s="17" t="s">
        <v>507</v>
      </c>
      <c r="B54" s="30" t="s">
        <v>223</v>
      </c>
      <c r="C54" s="200">
        <f t="shared" si="0"/>
        <v>0</v>
      </c>
      <c r="D54" s="200">
        <f t="shared" si="1"/>
        <v>0</v>
      </c>
      <c r="E54" s="186"/>
      <c r="F54" s="186"/>
      <c r="G54" s="186">
        <f t="shared" si="2"/>
        <v>0</v>
      </c>
      <c r="H54" s="314">
        <v>0</v>
      </c>
      <c r="I54" s="314">
        <f>'2.kiadások működés,felh.Önk.'!D54</f>
        <v>0</v>
      </c>
      <c r="J54" s="314">
        <v>0</v>
      </c>
      <c r="K54" s="314">
        <f>'3.kiadások működés,felh.Óvoda'!G54</f>
        <v>0</v>
      </c>
    </row>
    <row r="55" spans="1:11" x14ac:dyDescent="0.3">
      <c r="A55" s="17" t="s">
        <v>508</v>
      </c>
      <c r="B55" s="30" t="s">
        <v>224</v>
      </c>
      <c r="C55" s="200">
        <f t="shared" si="0"/>
        <v>0</v>
      </c>
      <c r="D55" s="200">
        <f t="shared" si="1"/>
        <v>0</v>
      </c>
      <c r="E55" s="186"/>
      <c r="F55" s="186"/>
      <c r="G55" s="186">
        <f t="shared" si="2"/>
        <v>0</v>
      </c>
      <c r="H55" s="314">
        <v>0</v>
      </c>
      <c r="I55" s="314">
        <f>'2.kiadások működés,felh.Önk.'!D55</f>
        <v>0</v>
      </c>
      <c r="J55" s="314">
        <v>0</v>
      </c>
      <c r="K55" s="314">
        <f>'3.kiadások működés,felh.Óvoda'!G55</f>
        <v>0</v>
      </c>
    </row>
    <row r="56" spans="1:11" x14ac:dyDescent="0.3">
      <c r="A56" s="17" t="s">
        <v>509</v>
      </c>
      <c r="B56" s="30" t="s">
        <v>225</v>
      </c>
      <c r="C56" s="200">
        <f t="shared" si="0"/>
        <v>0</v>
      </c>
      <c r="D56" s="200">
        <f t="shared" si="1"/>
        <v>0</v>
      </c>
      <c r="E56" s="186"/>
      <c r="F56" s="186"/>
      <c r="G56" s="186">
        <f t="shared" si="2"/>
        <v>0</v>
      </c>
      <c r="H56" s="314">
        <v>0</v>
      </c>
      <c r="I56" s="314">
        <f>'2.kiadások működés,felh.Önk.'!D56</f>
        <v>0</v>
      </c>
      <c r="J56" s="314">
        <v>0</v>
      </c>
      <c r="K56" s="314">
        <f>'3.kiadások működés,felh.Óvoda'!G56</f>
        <v>0</v>
      </c>
    </row>
    <row r="57" spans="1:11" x14ac:dyDescent="0.3">
      <c r="A57" s="13" t="s">
        <v>510</v>
      </c>
      <c r="B57" s="30" t="s">
        <v>226</v>
      </c>
      <c r="C57" s="200">
        <f t="shared" si="0"/>
        <v>0</v>
      </c>
      <c r="D57" s="200">
        <f t="shared" si="1"/>
        <v>0</v>
      </c>
      <c r="E57" s="186"/>
      <c r="F57" s="186"/>
      <c r="G57" s="186">
        <f t="shared" si="2"/>
        <v>0</v>
      </c>
      <c r="H57" s="314">
        <v>0</v>
      </c>
      <c r="I57" s="314">
        <f>'2.kiadások működés,felh.Önk.'!D57</f>
        <v>0</v>
      </c>
      <c r="J57" s="314">
        <v>0</v>
      </c>
      <c r="K57" s="314">
        <f>'3.kiadások működés,felh.Óvoda'!G57</f>
        <v>0</v>
      </c>
    </row>
    <row r="58" spans="1:11" x14ac:dyDescent="0.3">
      <c r="A58" s="13" t="s">
        <v>511</v>
      </c>
      <c r="B58" s="30" t="s">
        <v>227</v>
      </c>
      <c r="C58" s="200">
        <f t="shared" si="0"/>
        <v>0</v>
      </c>
      <c r="D58" s="200">
        <f t="shared" si="1"/>
        <v>0</v>
      </c>
      <c r="E58" s="186"/>
      <c r="F58" s="186"/>
      <c r="G58" s="186">
        <f t="shared" si="2"/>
        <v>0</v>
      </c>
      <c r="H58" s="314">
        <f>'2.kiadások működés,felh.Önk.'!C58</f>
        <v>0</v>
      </c>
      <c r="I58" s="314">
        <f>'2.kiadások működés,felh.Önk.'!D58</f>
        <v>0</v>
      </c>
      <c r="J58" s="314">
        <v>0</v>
      </c>
      <c r="K58" s="314">
        <f>'3.kiadások működés,felh.Óvoda'!G58</f>
        <v>0</v>
      </c>
    </row>
    <row r="59" spans="1:11" x14ac:dyDescent="0.3">
      <c r="A59" s="13" t="s">
        <v>512</v>
      </c>
      <c r="B59" s="30" t="s">
        <v>228</v>
      </c>
      <c r="C59" s="200">
        <f t="shared" si="0"/>
        <v>3909000</v>
      </c>
      <c r="D59" s="200">
        <f t="shared" si="1"/>
        <v>3909000</v>
      </c>
      <c r="E59" s="186"/>
      <c r="F59" s="186"/>
      <c r="G59" s="186">
        <f t="shared" si="2"/>
        <v>3909000</v>
      </c>
      <c r="H59" s="314">
        <f>'2.kiadások működés,felh.Önk.'!C59</f>
        <v>3909000</v>
      </c>
      <c r="I59" s="314">
        <f>'2.kiadások működés,felh.Önk.'!D59</f>
        <v>3909000</v>
      </c>
      <c r="J59" s="314">
        <v>0</v>
      </c>
      <c r="K59" s="314">
        <f>'3.kiadások működés,felh.Óvoda'!G59</f>
        <v>0</v>
      </c>
    </row>
    <row r="60" spans="1:11" x14ac:dyDescent="0.3">
      <c r="A60" s="43" t="s">
        <v>479</v>
      </c>
      <c r="B60" s="46" t="s">
        <v>229</v>
      </c>
      <c r="C60" s="201">
        <f t="shared" si="0"/>
        <v>3909000</v>
      </c>
      <c r="D60" s="201">
        <f t="shared" si="1"/>
        <v>3909000</v>
      </c>
      <c r="E60" s="185">
        <f>SUM(E52:E59)</f>
        <v>0</v>
      </c>
      <c r="F60" s="185">
        <f>SUM(F52:F59)</f>
        <v>0</v>
      </c>
      <c r="G60" s="146">
        <f t="shared" si="2"/>
        <v>3909000</v>
      </c>
      <c r="H60" s="318">
        <f>SUM(H52:H59)</f>
        <v>3909000</v>
      </c>
      <c r="I60" s="315">
        <f>'2.kiadások működés,felh.Önk.'!D60</f>
        <v>3909000</v>
      </c>
      <c r="J60" s="318">
        <f>SUM(J52:J59)</f>
        <v>0</v>
      </c>
      <c r="K60" s="314">
        <f>'3.kiadások működés,felh.Óvoda'!G60</f>
        <v>0</v>
      </c>
    </row>
    <row r="61" spans="1:11" x14ac:dyDescent="0.3">
      <c r="A61" s="12" t="s">
        <v>513</v>
      </c>
      <c r="B61" s="30" t="s">
        <v>230</v>
      </c>
      <c r="C61" s="200">
        <f t="shared" si="0"/>
        <v>0</v>
      </c>
      <c r="D61" s="200">
        <f t="shared" si="1"/>
        <v>0</v>
      </c>
      <c r="E61" s="186"/>
      <c r="F61" s="186"/>
      <c r="G61" s="186">
        <f t="shared" si="2"/>
        <v>0</v>
      </c>
      <c r="H61" s="314">
        <v>0</v>
      </c>
      <c r="I61" s="314">
        <f>'2.kiadások működés,felh.Önk.'!D61</f>
        <v>0</v>
      </c>
      <c r="J61" s="314">
        <v>0</v>
      </c>
      <c r="K61" s="314">
        <f>'3.kiadások működés,felh.Óvoda'!G61</f>
        <v>0</v>
      </c>
    </row>
    <row r="62" spans="1:11" x14ac:dyDescent="0.3">
      <c r="A62" s="12" t="s">
        <v>231</v>
      </c>
      <c r="B62" s="30" t="s">
        <v>232</v>
      </c>
      <c r="C62" s="200">
        <f t="shared" si="0"/>
        <v>1976741</v>
      </c>
      <c r="D62" s="200">
        <f t="shared" si="1"/>
        <v>1976741</v>
      </c>
      <c r="E62" s="186"/>
      <c r="F62" s="186"/>
      <c r="G62" s="186">
        <f t="shared" si="2"/>
        <v>1976741</v>
      </c>
      <c r="H62" s="314">
        <v>1976741</v>
      </c>
      <c r="I62" s="314">
        <f>'2.kiadások működés,felh.Önk.'!D62</f>
        <v>1976741</v>
      </c>
      <c r="J62" s="314">
        <v>0</v>
      </c>
      <c r="K62" s="314">
        <f>'3.kiadások működés,felh.Óvoda'!G62</f>
        <v>0</v>
      </c>
    </row>
    <row r="63" spans="1:11" x14ac:dyDescent="0.3">
      <c r="A63" s="12" t="s">
        <v>233</v>
      </c>
      <c r="B63" s="30" t="s">
        <v>234</v>
      </c>
      <c r="C63" s="200">
        <f t="shared" si="0"/>
        <v>0</v>
      </c>
      <c r="D63" s="200">
        <f t="shared" si="1"/>
        <v>0</v>
      </c>
      <c r="E63" s="186"/>
      <c r="F63" s="186"/>
      <c r="G63" s="186">
        <f t="shared" si="2"/>
        <v>0</v>
      </c>
      <c r="H63" s="314">
        <v>0</v>
      </c>
      <c r="I63" s="314">
        <f>'2.kiadások működés,felh.Önk.'!D63</f>
        <v>0</v>
      </c>
      <c r="J63" s="314">
        <v>0</v>
      </c>
      <c r="K63" s="314">
        <f>'3.kiadások működés,felh.Óvoda'!G63</f>
        <v>0</v>
      </c>
    </row>
    <row r="64" spans="1:11" x14ac:dyDescent="0.3">
      <c r="A64" s="12" t="s">
        <v>480</v>
      </c>
      <c r="B64" s="30" t="s">
        <v>235</v>
      </c>
      <c r="C64" s="200">
        <f t="shared" si="0"/>
        <v>0</v>
      </c>
      <c r="D64" s="200">
        <f t="shared" si="1"/>
        <v>0</v>
      </c>
      <c r="E64" s="186"/>
      <c r="F64" s="186"/>
      <c r="G64" s="186">
        <f t="shared" si="2"/>
        <v>0</v>
      </c>
      <c r="H64" s="314">
        <v>0</v>
      </c>
      <c r="I64" s="314">
        <f>'2.kiadások működés,felh.Önk.'!D64</f>
        <v>0</v>
      </c>
      <c r="J64" s="314">
        <v>0</v>
      </c>
      <c r="K64" s="314">
        <f>'3.kiadások működés,felh.Óvoda'!G64</f>
        <v>0</v>
      </c>
    </row>
    <row r="65" spans="1:11" x14ac:dyDescent="0.3">
      <c r="A65" s="12" t="s">
        <v>514</v>
      </c>
      <c r="B65" s="30" t="s">
        <v>236</v>
      </c>
      <c r="C65" s="200">
        <f t="shared" si="0"/>
        <v>0</v>
      </c>
      <c r="D65" s="200">
        <f t="shared" si="1"/>
        <v>0</v>
      </c>
      <c r="E65" s="186"/>
      <c r="F65" s="186"/>
      <c r="G65" s="186">
        <f t="shared" si="2"/>
        <v>0</v>
      </c>
      <c r="H65" s="314">
        <v>0</v>
      </c>
      <c r="I65" s="314">
        <f>'2.kiadások működés,felh.Önk.'!D65</f>
        <v>0</v>
      </c>
      <c r="J65" s="314">
        <v>0</v>
      </c>
      <c r="K65" s="314">
        <f>'3.kiadások működés,felh.Óvoda'!G65</f>
        <v>0</v>
      </c>
    </row>
    <row r="66" spans="1:11" x14ac:dyDescent="0.3">
      <c r="A66" s="12" t="s">
        <v>482</v>
      </c>
      <c r="B66" s="30" t="s">
        <v>237</v>
      </c>
      <c r="C66" s="200">
        <f t="shared" si="0"/>
        <v>7520804</v>
      </c>
      <c r="D66" s="200">
        <f t="shared" si="1"/>
        <v>7520804</v>
      </c>
      <c r="E66" s="186"/>
      <c r="F66" s="186"/>
      <c r="G66" s="186">
        <f t="shared" si="2"/>
        <v>7520804</v>
      </c>
      <c r="H66" s="314">
        <f>'2.kiadások működés,felh.Önk.'!C66</f>
        <v>7520804</v>
      </c>
      <c r="I66" s="314">
        <f>'2.kiadások működés,felh.Önk.'!D66</f>
        <v>7520804</v>
      </c>
      <c r="J66" s="314">
        <v>0</v>
      </c>
      <c r="K66" s="314">
        <f>'3.kiadások működés,felh.Óvoda'!G66</f>
        <v>0</v>
      </c>
    </row>
    <row r="67" spans="1:11" x14ac:dyDescent="0.3">
      <c r="A67" s="12" t="s">
        <v>515</v>
      </c>
      <c r="B67" s="30" t="s">
        <v>238</v>
      </c>
      <c r="C67" s="200">
        <f t="shared" si="0"/>
        <v>0</v>
      </c>
      <c r="D67" s="200">
        <f t="shared" si="1"/>
        <v>0</v>
      </c>
      <c r="E67" s="186"/>
      <c r="F67" s="186"/>
      <c r="G67" s="186">
        <f t="shared" si="2"/>
        <v>0</v>
      </c>
      <c r="H67" s="314">
        <f>'2.kiadások működés,felh.Önk.'!C67</f>
        <v>0</v>
      </c>
      <c r="I67" s="314">
        <f>'2.kiadások működés,felh.Önk.'!D67</f>
        <v>0</v>
      </c>
      <c r="J67" s="314">
        <v>0</v>
      </c>
      <c r="K67" s="314">
        <f>'3.kiadások működés,felh.Óvoda'!G67</f>
        <v>0</v>
      </c>
    </row>
    <row r="68" spans="1:11" x14ac:dyDescent="0.3">
      <c r="A68" s="12" t="s">
        <v>516</v>
      </c>
      <c r="B68" s="30" t="s">
        <v>239</v>
      </c>
      <c r="C68" s="200">
        <f t="shared" si="0"/>
        <v>0</v>
      </c>
      <c r="D68" s="200">
        <f t="shared" si="1"/>
        <v>0</v>
      </c>
      <c r="E68" s="186"/>
      <c r="F68" s="186"/>
      <c r="G68" s="186">
        <f t="shared" si="2"/>
        <v>0</v>
      </c>
      <c r="H68" s="314">
        <f>'2.kiadások működés,felh.Önk.'!C68</f>
        <v>0</v>
      </c>
      <c r="I68" s="314">
        <f>'2.kiadások működés,felh.Önk.'!D68</f>
        <v>0</v>
      </c>
      <c r="J68" s="314">
        <v>0</v>
      </c>
      <c r="K68" s="314">
        <f>'3.kiadások működés,felh.Óvoda'!G68</f>
        <v>0</v>
      </c>
    </row>
    <row r="69" spans="1:11" x14ac:dyDescent="0.3">
      <c r="A69" s="12" t="s">
        <v>240</v>
      </c>
      <c r="B69" s="30" t="s">
        <v>241</v>
      </c>
      <c r="C69" s="200">
        <f t="shared" si="0"/>
        <v>0</v>
      </c>
      <c r="D69" s="200">
        <f t="shared" si="1"/>
        <v>0</v>
      </c>
      <c r="E69" s="186"/>
      <c r="F69" s="186"/>
      <c r="G69" s="186">
        <f t="shared" si="2"/>
        <v>0</v>
      </c>
      <c r="H69" s="314">
        <f>'2.kiadások működés,felh.Önk.'!C69</f>
        <v>0</v>
      </c>
      <c r="I69" s="314">
        <f>'2.kiadások működés,felh.Önk.'!D69</f>
        <v>0</v>
      </c>
      <c r="J69" s="314">
        <v>0</v>
      </c>
      <c r="K69" s="314">
        <f>'3.kiadások működés,felh.Óvoda'!G69</f>
        <v>0</v>
      </c>
    </row>
    <row r="70" spans="1:11" x14ac:dyDescent="0.3">
      <c r="A70" s="19" t="s">
        <v>242</v>
      </c>
      <c r="B70" s="30" t="s">
        <v>243</v>
      </c>
      <c r="C70" s="200">
        <f t="shared" si="0"/>
        <v>0</v>
      </c>
      <c r="D70" s="200">
        <f t="shared" si="1"/>
        <v>0</v>
      </c>
      <c r="E70" s="186"/>
      <c r="F70" s="186"/>
      <c r="G70" s="186">
        <f t="shared" si="2"/>
        <v>0</v>
      </c>
      <c r="H70" s="314">
        <f>'2.kiadások működés,felh.Önk.'!C70</f>
        <v>0</v>
      </c>
      <c r="I70" s="314">
        <f>'2.kiadások működés,felh.Önk.'!D70</f>
        <v>0</v>
      </c>
      <c r="J70" s="314">
        <v>0</v>
      </c>
      <c r="K70" s="314">
        <f>'3.kiadások működés,felh.Óvoda'!G70</f>
        <v>0</v>
      </c>
    </row>
    <row r="71" spans="1:11" x14ac:dyDescent="0.3">
      <c r="A71" s="12" t="s">
        <v>517</v>
      </c>
      <c r="B71" s="30" t="s">
        <v>244</v>
      </c>
      <c r="C71" s="200">
        <f t="shared" si="0"/>
        <v>465000</v>
      </c>
      <c r="D71" s="200">
        <f t="shared" si="1"/>
        <v>465000</v>
      </c>
      <c r="E71" s="186"/>
      <c r="F71" s="186"/>
      <c r="G71" s="186">
        <f t="shared" si="2"/>
        <v>465000</v>
      </c>
      <c r="H71" s="314">
        <f>'2.kiadások működés,felh.Önk.'!C71</f>
        <v>465000</v>
      </c>
      <c r="I71" s="314">
        <f>'2.kiadások működés,felh.Önk.'!D71</f>
        <v>465000</v>
      </c>
      <c r="J71" s="314">
        <v>0</v>
      </c>
      <c r="K71" s="314">
        <f>'3.kiadások működés,felh.Óvoda'!G71</f>
        <v>0</v>
      </c>
    </row>
    <row r="72" spans="1:11" x14ac:dyDescent="0.3">
      <c r="A72" s="19" t="s">
        <v>72</v>
      </c>
      <c r="B72" s="30" t="s">
        <v>657</v>
      </c>
      <c r="C72" s="200">
        <f t="shared" si="0"/>
        <v>2837798</v>
      </c>
      <c r="D72" s="200">
        <f t="shared" ref="D72:D122" si="3">I72+K72</f>
        <v>3133632</v>
      </c>
      <c r="E72" s="186"/>
      <c r="F72" s="186"/>
      <c r="G72" s="186">
        <f t="shared" ref="G72:G123" si="4">D72</f>
        <v>3133632</v>
      </c>
      <c r="H72" s="314">
        <f>'2.kiadások működés,felh.Önk.'!C72</f>
        <v>2837798</v>
      </c>
      <c r="I72" s="314">
        <f>'2.kiadások működés,felh.Önk.'!D72</f>
        <v>3133632</v>
      </c>
      <c r="J72" s="314">
        <v>0</v>
      </c>
      <c r="K72" s="314">
        <f>'3.kiadások működés,felh.Óvoda'!G72</f>
        <v>0</v>
      </c>
    </row>
    <row r="73" spans="1:11" x14ac:dyDescent="0.3">
      <c r="A73" s="19" t="s">
        <v>73</v>
      </c>
      <c r="B73" s="30" t="s">
        <v>657</v>
      </c>
      <c r="C73" s="200">
        <f>SUM(H73+J73)</f>
        <v>0</v>
      </c>
      <c r="D73" s="200">
        <f t="shared" si="3"/>
        <v>0</v>
      </c>
      <c r="E73" s="186"/>
      <c r="F73" s="186"/>
      <c r="G73" s="186">
        <f t="shared" si="4"/>
        <v>0</v>
      </c>
      <c r="H73" s="314">
        <f>'2.kiadások működés,felh.Önk.'!C73</f>
        <v>0</v>
      </c>
      <c r="I73" s="314">
        <f>'2.kiadások működés,felh.Önk.'!D73</f>
        <v>0</v>
      </c>
      <c r="J73" s="319">
        <v>0</v>
      </c>
      <c r="K73" s="314">
        <f>'3.kiadások működés,felh.Óvoda'!G73</f>
        <v>0</v>
      </c>
    </row>
    <row r="74" spans="1:11" x14ac:dyDescent="0.3">
      <c r="A74" s="43" t="s">
        <v>485</v>
      </c>
      <c r="B74" s="46" t="s">
        <v>246</v>
      </c>
      <c r="C74" s="201">
        <f>SUM(H74+J74)</f>
        <v>12800343</v>
      </c>
      <c r="D74" s="201">
        <f t="shared" si="3"/>
        <v>13096177</v>
      </c>
      <c r="E74" s="185">
        <f>SUM(E61:E73)</f>
        <v>0</v>
      </c>
      <c r="F74" s="185">
        <f>SUM(F61:F73)</f>
        <v>0</v>
      </c>
      <c r="G74" s="146">
        <f t="shared" si="4"/>
        <v>13096177</v>
      </c>
      <c r="H74" s="318">
        <f>SUM(H61:H73)</f>
        <v>12800343</v>
      </c>
      <c r="I74" s="315">
        <f>'2.kiadások működés,felh.Önk.'!D74</f>
        <v>13096177</v>
      </c>
      <c r="J74" s="318">
        <f>SUM(J61:J73)</f>
        <v>0</v>
      </c>
      <c r="K74" s="314">
        <f>'3.kiadások működés,felh.Óvoda'!G74</f>
        <v>0</v>
      </c>
    </row>
    <row r="75" spans="1:11" ht="15.6" x14ac:dyDescent="0.3">
      <c r="A75" s="54" t="s">
        <v>18</v>
      </c>
      <c r="B75" s="46"/>
      <c r="C75" s="200">
        <f t="shared" ref="C75:C123" si="5">SUM(H75+J75)</f>
        <v>100273560</v>
      </c>
      <c r="D75" s="200">
        <f t="shared" si="3"/>
        <v>102542494</v>
      </c>
      <c r="E75" s="186">
        <f>SUM(E25+E26+E51+E60+E74)</f>
        <v>0</v>
      </c>
      <c r="F75" s="186">
        <f>SUM(F25+F26+F51+F60+F74)</f>
        <v>0</v>
      </c>
      <c r="G75" s="186">
        <f t="shared" si="4"/>
        <v>102542494</v>
      </c>
      <c r="H75" s="319">
        <f>SUM(H25+H26+H51+H60+H74)</f>
        <v>73110468</v>
      </c>
      <c r="I75" s="314">
        <f>'2.kiadások működés,felh.Önk.'!D75</f>
        <v>74579402</v>
      </c>
      <c r="J75" s="318">
        <f>SUM(J25+J26+J51+J60+J74)</f>
        <v>27163092</v>
      </c>
      <c r="K75" s="315">
        <f>'3.kiadások működés,felh.Óvoda'!G75</f>
        <v>27963092</v>
      </c>
    </row>
    <row r="76" spans="1:11" x14ac:dyDescent="0.3">
      <c r="A76" s="34" t="s">
        <v>247</v>
      </c>
      <c r="B76" s="30" t="s">
        <v>248</v>
      </c>
      <c r="C76" s="200">
        <f t="shared" si="5"/>
        <v>0</v>
      </c>
      <c r="D76" s="200">
        <f t="shared" si="3"/>
        <v>0</v>
      </c>
      <c r="E76" s="186"/>
      <c r="F76" s="186"/>
      <c r="G76" s="186">
        <f t="shared" si="4"/>
        <v>0</v>
      </c>
      <c r="H76" s="314">
        <f>'2.kiadások működés,felh.Önk.'!C76</f>
        <v>0</v>
      </c>
      <c r="I76" s="314">
        <f>'2.kiadások működés,felh.Önk.'!D76</f>
        <v>0</v>
      </c>
      <c r="J76" s="314">
        <v>0</v>
      </c>
      <c r="K76" s="314">
        <f>'3.kiadások működés,felh.Óvoda'!G76</f>
        <v>0</v>
      </c>
    </row>
    <row r="77" spans="1:11" x14ac:dyDescent="0.3">
      <c r="A77" s="34" t="s">
        <v>518</v>
      </c>
      <c r="B77" s="30" t="s">
        <v>249</v>
      </c>
      <c r="C77" s="200">
        <f t="shared" si="5"/>
        <v>1000000</v>
      </c>
      <c r="D77" s="200">
        <f t="shared" si="3"/>
        <v>475356925</v>
      </c>
      <c r="E77" s="186"/>
      <c r="F77" s="186"/>
      <c r="G77" s="186">
        <f t="shared" si="4"/>
        <v>475356925</v>
      </c>
      <c r="H77" s="314">
        <f>'2.kiadások működés,felh.Önk.'!C77</f>
        <v>1000000</v>
      </c>
      <c r="I77" s="314">
        <f>'2.kiadások működés,felh.Önk.'!D77</f>
        <v>475356925</v>
      </c>
      <c r="J77" s="314">
        <v>0</v>
      </c>
      <c r="K77" s="314">
        <f>'3.kiadások működés,felh.Óvoda'!G77</f>
        <v>0</v>
      </c>
    </row>
    <row r="78" spans="1:11" x14ac:dyDescent="0.3">
      <c r="A78" s="34" t="s">
        <v>250</v>
      </c>
      <c r="B78" s="30" t="s">
        <v>251</v>
      </c>
      <c r="C78" s="200">
        <f t="shared" si="5"/>
        <v>200000</v>
      </c>
      <c r="D78" s="200">
        <f t="shared" si="3"/>
        <v>201118</v>
      </c>
      <c r="E78" s="186"/>
      <c r="F78" s="186"/>
      <c r="G78" s="186">
        <f t="shared" si="4"/>
        <v>201118</v>
      </c>
      <c r="H78" s="314">
        <f>'2.kiadások működés,felh.Önk.'!C78</f>
        <v>200000</v>
      </c>
      <c r="I78" s="314">
        <f>'2.kiadások működés,felh.Önk.'!D78</f>
        <v>201118</v>
      </c>
      <c r="J78" s="314">
        <v>0</v>
      </c>
      <c r="K78" s="314">
        <f>'3.kiadások működés,felh.Óvoda'!G78</f>
        <v>0</v>
      </c>
    </row>
    <row r="79" spans="1:11" x14ac:dyDescent="0.3">
      <c r="A79" s="34" t="s">
        <v>252</v>
      </c>
      <c r="B79" s="30" t="s">
        <v>253</v>
      </c>
      <c r="C79" s="200">
        <f t="shared" si="5"/>
        <v>135000</v>
      </c>
      <c r="D79" s="200">
        <f t="shared" si="3"/>
        <v>285330</v>
      </c>
      <c r="E79" s="186"/>
      <c r="F79" s="186"/>
      <c r="G79" s="186">
        <f t="shared" si="4"/>
        <v>285330</v>
      </c>
      <c r="H79" s="314">
        <f>'2.kiadások működés,felh.Önk.'!C79</f>
        <v>0</v>
      </c>
      <c r="I79" s="314">
        <f>'2.kiadások működés,felh.Önk.'!D79</f>
        <v>150330</v>
      </c>
      <c r="J79" s="314">
        <f>'3.kiadások működés,felh.Óvoda'!C79</f>
        <v>135000</v>
      </c>
      <c r="K79" s="314">
        <f>'3.kiadások működés,felh.Óvoda'!G79</f>
        <v>135000</v>
      </c>
    </row>
    <row r="80" spans="1:11" x14ac:dyDescent="0.3">
      <c r="A80" s="6" t="s">
        <v>254</v>
      </c>
      <c r="B80" s="30" t="s">
        <v>255</v>
      </c>
      <c r="C80" s="200">
        <f t="shared" si="5"/>
        <v>0</v>
      </c>
      <c r="D80" s="200">
        <f t="shared" si="3"/>
        <v>0</v>
      </c>
      <c r="E80" s="186"/>
      <c r="F80" s="186"/>
      <c r="G80" s="186">
        <f t="shared" si="4"/>
        <v>0</v>
      </c>
      <c r="H80" s="314">
        <f>'2.kiadások működés,felh.Önk.'!C80</f>
        <v>0</v>
      </c>
      <c r="I80" s="314">
        <f>'2.kiadások működés,felh.Önk.'!D80</f>
        <v>0</v>
      </c>
      <c r="J80" s="314">
        <f>'3.kiadások működés,felh.Óvoda'!C80</f>
        <v>0</v>
      </c>
      <c r="K80" s="314">
        <f>'3.kiadások működés,felh.Óvoda'!G80</f>
        <v>0</v>
      </c>
    </row>
    <row r="81" spans="1:11" x14ac:dyDescent="0.3">
      <c r="A81" s="6" t="s">
        <v>256</v>
      </c>
      <c r="B81" s="30" t="s">
        <v>257</v>
      </c>
      <c r="C81" s="200">
        <f t="shared" si="5"/>
        <v>0</v>
      </c>
      <c r="D81" s="200">
        <f t="shared" si="3"/>
        <v>0</v>
      </c>
      <c r="E81" s="186"/>
      <c r="F81" s="186"/>
      <c r="G81" s="186">
        <f t="shared" si="4"/>
        <v>0</v>
      </c>
      <c r="H81" s="314">
        <f>'2.kiadások működés,felh.Önk.'!C81</f>
        <v>0</v>
      </c>
      <c r="I81" s="314">
        <f>'2.kiadások működés,felh.Önk.'!D81</f>
        <v>0</v>
      </c>
      <c r="J81" s="314">
        <f>'3.kiadások működés,felh.Óvoda'!C81</f>
        <v>0</v>
      </c>
      <c r="K81" s="314">
        <f>'3.kiadások működés,felh.Óvoda'!G81</f>
        <v>0</v>
      </c>
    </row>
    <row r="82" spans="1:11" x14ac:dyDescent="0.3">
      <c r="A82" s="6" t="s">
        <v>258</v>
      </c>
      <c r="B82" s="30" t="s">
        <v>259</v>
      </c>
      <c r="C82" s="200">
        <f t="shared" si="5"/>
        <v>360450</v>
      </c>
      <c r="D82" s="200">
        <f t="shared" si="3"/>
        <v>128436820</v>
      </c>
      <c r="E82" s="186"/>
      <c r="F82" s="186"/>
      <c r="G82" s="186">
        <f t="shared" si="4"/>
        <v>128436820</v>
      </c>
      <c r="H82" s="314">
        <f>'2.kiadások működés,felh.Önk.'!C82</f>
        <v>324000</v>
      </c>
      <c r="I82" s="314">
        <f>'2.kiadások működés,felh.Önk.'!D82</f>
        <v>128400370</v>
      </c>
      <c r="J82" s="314">
        <f>'3.kiadások működés,felh.Óvoda'!C82</f>
        <v>36450</v>
      </c>
      <c r="K82" s="314">
        <f>'3.kiadások működés,felh.Óvoda'!G82</f>
        <v>36450</v>
      </c>
    </row>
    <row r="83" spans="1:11" x14ac:dyDescent="0.3">
      <c r="A83" s="44" t="s">
        <v>487</v>
      </c>
      <c r="B83" s="46" t="s">
        <v>260</v>
      </c>
      <c r="C83" s="201">
        <f t="shared" si="5"/>
        <v>1695450</v>
      </c>
      <c r="D83" s="201">
        <f t="shared" si="3"/>
        <v>604280193</v>
      </c>
      <c r="E83" s="185">
        <f>SUM(E76:E82)</f>
        <v>0</v>
      </c>
      <c r="F83" s="185">
        <f>SUM(F76:F82)</f>
        <v>0</v>
      </c>
      <c r="G83" s="146">
        <f t="shared" si="4"/>
        <v>604280193</v>
      </c>
      <c r="H83" s="315">
        <f>SUM(H76:H82)</f>
        <v>1524000</v>
      </c>
      <c r="I83" s="315">
        <f>'2.kiadások működés,felh.Önk.'!D83</f>
        <v>604108743</v>
      </c>
      <c r="J83" s="315">
        <f>SUM(J76:J82)</f>
        <v>171450</v>
      </c>
      <c r="K83" s="315">
        <f>'3.kiadások működés,felh.Óvoda'!G83</f>
        <v>171450</v>
      </c>
    </row>
    <row r="84" spans="1:11" x14ac:dyDescent="0.3">
      <c r="A84" s="13" t="s">
        <v>261</v>
      </c>
      <c r="B84" s="30" t="s">
        <v>262</v>
      </c>
      <c r="C84" s="200">
        <f t="shared" si="5"/>
        <v>30157722</v>
      </c>
      <c r="D84" s="200">
        <f t="shared" si="3"/>
        <v>30157722</v>
      </c>
      <c r="E84" s="186"/>
      <c r="F84" s="186"/>
      <c r="G84" s="186">
        <f t="shared" si="4"/>
        <v>30157722</v>
      </c>
      <c r="H84" s="314">
        <f>'2.kiadások működés,felh.Önk.'!C84</f>
        <v>30157722</v>
      </c>
      <c r="I84" s="314">
        <f>'2.kiadások működés,felh.Önk.'!D84</f>
        <v>30157722</v>
      </c>
      <c r="J84" s="314">
        <v>0</v>
      </c>
      <c r="K84" s="314">
        <f>'3.kiadások működés,felh.Óvoda'!G84</f>
        <v>0</v>
      </c>
    </row>
    <row r="85" spans="1:11" x14ac:dyDescent="0.3">
      <c r="A85" s="13" t="s">
        <v>263</v>
      </c>
      <c r="B85" s="30" t="s">
        <v>264</v>
      </c>
      <c r="C85" s="200">
        <f t="shared" si="5"/>
        <v>0</v>
      </c>
      <c r="D85" s="200">
        <f t="shared" si="3"/>
        <v>0</v>
      </c>
      <c r="E85" s="186"/>
      <c r="F85" s="186"/>
      <c r="G85" s="186">
        <f t="shared" si="4"/>
        <v>0</v>
      </c>
      <c r="H85" s="314">
        <f>'2.kiadások működés,felh.Önk.'!C85</f>
        <v>0</v>
      </c>
      <c r="I85" s="314">
        <f>'2.kiadások működés,felh.Önk.'!D85</f>
        <v>0</v>
      </c>
      <c r="J85" s="314">
        <v>0</v>
      </c>
      <c r="K85" s="314">
        <f>'3.kiadások működés,felh.Óvoda'!G85</f>
        <v>0</v>
      </c>
    </row>
    <row r="86" spans="1:11" x14ac:dyDescent="0.3">
      <c r="A86" s="13" t="s">
        <v>265</v>
      </c>
      <c r="B86" s="30" t="s">
        <v>266</v>
      </c>
      <c r="C86" s="200">
        <f t="shared" si="5"/>
        <v>0</v>
      </c>
      <c r="D86" s="200">
        <f t="shared" si="3"/>
        <v>0</v>
      </c>
      <c r="E86" s="186"/>
      <c r="F86" s="186"/>
      <c r="G86" s="186">
        <f t="shared" si="4"/>
        <v>0</v>
      </c>
      <c r="H86" s="314">
        <f>'2.kiadások működés,felh.Önk.'!C86</f>
        <v>0</v>
      </c>
      <c r="I86" s="314">
        <f>'2.kiadások működés,felh.Önk.'!D86</f>
        <v>0</v>
      </c>
      <c r="J86" s="314">
        <v>0</v>
      </c>
      <c r="K86" s="314">
        <f>'3.kiadások működés,felh.Óvoda'!G86</f>
        <v>0</v>
      </c>
    </row>
    <row r="87" spans="1:11" x14ac:dyDescent="0.3">
      <c r="A87" s="13" t="s">
        <v>267</v>
      </c>
      <c r="B87" s="30" t="s">
        <v>268</v>
      </c>
      <c r="C87" s="200">
        <f t="shared" si="5"/>
        <v>7550518</v>
      </c>
      <c r="D87" s="200">
        <f t="shared" si="3"/>
        <v>7550518</v>
      </c>
      <c r="E87" s="186"/>
      <c r="F87" s="186"/>
      <c r="G87" s="186">
        <f t="shared" si="4"/>
        <v>7550518</v>
      </c>
      <c r="H87" s="314">
        <f>'2.kiadások működés,felh.Önk.'!C87</f>
        <v>7550518</v>
      </c>
      <c r="I87" s="314">
        <f>'2.kiadások működés,felh.Önk.'!D87</f>
        <v>7550518</v>
      </c>
      <c r="J87" s="314">
        <v>0</v>
      </c>
      <c r="K87" s="314">
        <f>'3.kiadások működés,felh.Óvoda'!G87</f>
        <v>0</v>
      </c>
    </row>
    <row r="88" spans="1:11" x14ac:dyDescent="0.3">
      <c r="A88" s="43" t="s">
        <v>488</v>
      </c>
      <c r="B88" s="46" t="s">
        <v>269</v>
      </c>
      <c r="C88" s="201">
        <f t="shared" si="5"/>
        <v>37708240</v>
      </c>
      <c r="D88" s="201">
        <f t="shared" si="3"/>
        <v>37708240</v>
      </c>
      <c r="E88" s="185">
        <f>SUM(E84:E87)</f>
        <v>0</v>
      </c>
      <c r="F88" s="185">
        <f>SUM(F84:F87)</f>
        <v>0</v>
      </c>
      <c r="G88" s="146">
        <f t="shared" si="4"/>
        <v>37708240</v>
      </c>
      <c r="H88" s="315">
        <f>SUM(H84:H87)</f>
        <v>37708240</v>
      </c>
      <c r="I88" s="315">
        <f>'2.kiadások működés,felh.Önk.'!D88</f>
        <v>37708240</v>
      </c>
      <c r="J88" s="315">
        <f>SUM(J84:J87)</f>
        <v>0</v>
      </c>
      <c r="K88" s="314">
        <f>'3.kiadások működés,felh.Óvoda'!G88</f>
        <v>0</v>
      </c>
    </row>
    <row r="89" spans="1:11" x14ac:dyDescent="0.3">
      <c r="A89" s="13" t="s">
        <v>270</v>
      </c>
      <c r="B89" s="30" t="s">
        <v>271</v>
      </c>
      <c r="C89" s="200">
        <f t="shared" si="5"/>
        <v>0</v>
      </c>
      <c r="D89" s="200">
        <f t="shared" si="3"/>
        <v>0</v>
      </c>
      <c r="E89" s="186"/>
      <c r="F89" s="186"/>
      <c r="G89" s="186">
        <f t="shared" si="4"/>
        <v>0</v>
      </c>
      <c r="H89" s="314">
        <v>0</v>
      </c>
      <c r="I89" s="314">
        <f>'2.kiadások működés,felh.Önk.'!D89</f>
        <v>0</v>
      </c>
      <c r="J89" s="314">
        <v>0</v>
      </c>
      <c r="K89" s="314">
        <f>'3.kiadások működés,felh.Óvoda'!G89</f>
        <v>0</v>
      </c>
    </row>
    <row r="90" spans="1:11" x14ac:dyDescent="0.3">
      <c r="A90" s="13" t="s">
        <v>519</v>
      </c>
      <c r="B90" s="30" t="s">
        <v>272</v>
      </c>
      <c r="C90" s="200">
        <f t="shared" si="5"/>
        <v>0</v>
      </c>
      <c r="D90" s="200">
        <f t="shared" si="3"/>
        <v>0</v>
      </c>
      <c r="E90" s="186"/>
      <c r="F90" s="186"/>
      <c r="G90" s="186">
        <f t="shared" si="4"/>
        <v>0</v>
      </c>
      <c r="H90" s="314">
        <v>0</v>
      </c>
      <c r="I90" s="314">
        <f>'2.kiadások működés,felh.Önk.'!D90</f>
        <v>0</v>
      </c>
      <c r="J90" s="314">
        <v>0</v>
      </c>
      <c r="K90" s="314">
        <f>'3.kiadások működés,felh.Óvoda'!G90</f>
        <v>0</v>
      </c>
    </row>
    <row r="91" spans="1:11" x14ac:dyDescent="0.3">
      <c r="A91" s="13" t="s">
        <v>520</v>
      </c>
      <c r="B91" s="30" t="s">
        <v>273</v>
      </c>
      <c r="C91" s="200">
        <f t="shared" si="5"/>
        <v>0</v>
      </c>
      <c r="D91" s="200">
        <f t="shared" si="3"/>
        <v>0</v>
      </c>
      <c r="E91" s="186"/>
      <c r="F91" s="186"/>
      <c r="G91" s="186">
        <f t="shared" si="4"/>
        <v>0</v>
      </c>
      <c r="H91" s="314">
        <v>0</v>
      </c>
      <c r="I91" s="314">
        <f>'2.kiadások működés,felh.Önk.'!D91</f>
        <v>0</v>
      </c>
      <c r="J91" s="314">
        <v>0</v>
      </c>
      <c r="K91" s="314">
        <f>'3.kiadások működés,felh.Óvoda'!G91</f>
        <v>0</v>
      </c>
    </row>
    <row r="92" spans="1:11" x14ac:dyDescent="0.3">
      <c r="A92" s="13" t="s">
        <v>521</v>
      </c>
      <c r="B92" s="30" t="s">
        <v>274</v>
      </c>
      <c r="C92" s="200">
        <f t="shared" si="5"/>
        <v>0</v>
      </c>
      <c r="D92" s="200">
        <f t="shared" si="3"/>
        <v>0</v>
      </c>
      <c r="E92" s="186"/>
      <c r="F92" s="186"/>
      <c r="G92" s="186">
        <f t="shared" si="4"/>
        <v>0</v>
      </c>
      <c r="H92" s="314">
        <v>0</v>
      </c>
      <c r="I92" s="314">
        <f>'2.kiadások működés,felh.Önk.'!D92</f>
        <v>0</v>
      </c>
      <c r="J92" s="314">
        <v>0</v>
      </c>
      <c r="K92" s="314">
        <f>'3.kiadások működés,felh.Óvoda'!G92</f>
        <v>0</v>
      </c>
    </row>
    <row r="93" spans="1:11" x14ac:dyDescent="0.3">
      <c r="A93" s="13" t="s">
        <v>522</v>
      </c>
      <c r="B93" s="30" t="s">
        <v>275</v>
      </c>
      <c r="C93" s="200">
        <f t="shared" si="5"/>
        <v>0</v>
      </c>
      <c r="D93" s="200">
        <f t="shared" si="3"/>
        <v>0</v>
      </c>
      <c r="E93" s="186"/>
      <c r="F93" s="186"/>
      <c r="G93" s="186">
        <f t="shared" si="4"/>
        <v>0</v>
      </c>
      <c r="H93" s="314">
        <v>0</v>
      </c>
      <c r="I93" s="314">
        <f>'2.kiadások működés,felh.Önk.'!D93</f>
        <v>0</v>
      </c>
      <c r="J93" s="314">
        <v>0</v>
      </c>
      <c r="K93" s="314">
        <f>'3.kiadások működés,felh.Óvoda'!G93</f>
        <v>0</v>
      </c>
    </row>
    <row r="94" spans="1:11" x14ac:dyDescent="0.3">
      <c r="A94" s="13" t="s">
        <v>523</v>
      </c>
      <c r="B94" s="30" t="s">
        <v>276</v>
      </c>
      <c r="C94" s="200">
        <f t="shared" si="5"/>
        <v>0</v>
      </c>
      <c r="D94" s="200">
        <f t="shared" si="3"/>
        <v>0</v>
      </c>
      <c r="E94" s="186"/>
      <c r="F94" s="186"/>
      <c r="G94" s="186">
        <f t="shared" si="4"/>
        <v>0</v>
      </c>
      <c r="H94" s="314">
        <v>0</v>
      </c>
      <c r="I94" s="314">
        <f>'2.kiadások működés,felh.Önk.'!D94</f>
        <v>0</v>
      </c>
      <c r="J94" s="314">
        <v>0</v>
      </c>
      <c r="K94" s="314">
        <f>'3.kiadások működés,felh.Óvoda'!G94</f>
        <v>0</v>
      </c>
    </row>
    <row r="95" spans="1:11" x14ac:dyDescent="0.3">
      <c r="A95" s="13" t="s">
        <v>277</v>
      </c>
      <c r="B95" s="30" t="s">
        <v>278</v>
      </c>
      <c r="C95" s="200">
        <f t="shared" si="5"/>
        <v>0</v>
      </c>
      <c r="D95" s="200">
        <f t="shared" si="3"/>
        <v>0</v>
      </c>
      <c r="E95" s="186"/>
      <c r="F95" s="186"/>
      <c r="G95" s="186">
        <f t="shared" si="4"/>
        <v>0</v>
      </c>
      <c r="H95" s="314">
        <v>0</v>
      </c>
      <c r="I95" s="314">
        <f>'2.kiadások működés,felh.Önk.'!D95</f>
        <v>0</v>
      </c>
      <c r="J95" s="314">
        <v>0</v>
      </c>
      <c r="K95" s="314">
        <f>'3.kiadások működés,felh.Óvoda'!G95</f>
        <v>0</v>
      </c>
    </row>
    <row r="96" spans="1:11" x14ac:dyDescent="0.3">
      <c r="A96" s="13" t="s">
        <v>524</v>
      </c>
      <c r="B96" s="30" t="s">
        <v>279</v>
      </c>
      <c r="C96" s="200">
        <f t="shared" si="5"/>
        <v>0</v>
      </c>
      <c r="D96" s="200">
        <f t="shared" si="3"/>
        <v>0</v>
      </c>
      <c r="E96" s="186"/>
      <c r="F96" s="186"/>
      <c r="G96" s="186">
        <f t="shared" si="4"/>
        <v>0</v>
      </c>
      <c r="H96" s="314">
        <v>0</v>
      </c>
      <c r="I96" s="314">
        <f>'2.kiadások működés,felh.Önk.'!D96</f>
        <v>0</v>
      </c>
      <c r="J96" s="314">
        <v>0</v>
      </c>
      <c r="K96" s="314">
        <f>'3.kiadások működés,felh.Óvoda'!G96</f>
        <v>0</v>
      </c>
    </row>
    <row r="97" spans="1:25" x14ac:dyDescent="0.3">
      <c r="A97" s="43" t="s">
        <v>489</v>
      </c>
      <c r="B97" s="46" t="s">
        <v>280</v>
      </c>
      <c r="C97" s="200">
        <f t="shared" si="5"/>
        <v>0</v>
      </c>
      <c r="D97" s="200">
        <f t="shared" si="3"/>
        <v>0</v>
      </c>
      <c r="E97" s="185">
        <f>SUM(E89:E96)</f>
        <v>0</v>
      </c>
      <c r="F97" s="185">
        <f>SUM(F89:F96)</f>
        <v>0</v>
      </c>
      <c r="G97" s="186">
        <f t="shared" si="4"/>
        <v>0</v>
      </c>
      <c r="H97" s="320">
        <f>SUM(H89:H96)</f>
        <v>0</v>
      </c>
      <c r="I97" s="314">
        <f>'2.kiadások működés,felh.Önk.'!D97</f>
        <v>0</v>
      </c>
      <c r="J97" s="316">
        <f>SUM(J89:J96)</f>
        <v>0</v>
      </c>
      <c r="K97" s="314">
        <f>'3.kiadások működés,felh.Óvoda'!G97</f>
        <v>0</v>
      </c>
    </row>
    <row r="98" spans="1:25" ht="16.2" thickBot="1" x14ac:dyDescent="0.35">
      <c r="A98" s="119" t="s">
        <v>17</v>
      </c>
      <c r="B98" s="113"/>
      <c r="C98" s="283">
        <f t="shared" si="5"/>
        <v>39403690</v>
      </c>
      <c r="D98" s="283">
        <f t="shared" si="3"/>
        <v>641988433</v>
      </c>
      <c r="E98" s="195">
        <v>0</v>
      </c>
      <c r="F98" s="195"/>
      <c r="G98" s="180">
        <f t="shared" si="4"/>
        <v>641988433</v>
      </c>
      <c r="H98" s="315">
        <f>SUM(H83+H88+H97)</f>
        <v>39232240</v>
      </c>
      <c r="I98" s="315">
        <f>'2.kiadások működés,felh.Önk.'!D98</f>
        <v>641816983</v>
      </c>
      <c r="J98" s="315">
        <f>SUM(J83+J88+J97)</f>
        <v>171450</v>
      </c>
      <c r="K98" s="315">
        <f>'3.kiadások működés,felh.Óvoda'!G98</f>
        <v>171450</v>
      </c>
    </row>
    <row r="99" spans="1:25" ht="16.2" thickBot="1" x14ac:dyDescent="0.35">
      <c r="A99" s="120" t="s">
        <v>532</v>
      </c>
      <c r="B99" s="121" t="s">
        <v>281</v>
      </c>
      <c r="C99" s="281">
        <f t="shared" si="5"/>
        <v>139677250</v>
      </c>
      <c r="D99" s="281">
        <f t="shared" si="3"/>
        <v>744530927</v>
      </c>
      <c r="E99" s="196">
        <f>SUM(E25+E26+E51+E60+E74+E97+E88+E83)</f>
        <v>0</v>
      </c>
      <c r="F99" s="196">
        <f>SUM(F25+F26+F51+F60+F74+F97+F88+F83)</f>
        <v>0</v>
      </c>
      <c r="G99" s="145">
        <f t="shared" si="4"/>
        <v>744530927</v>
      </c>
      <c r="H99" s="321">
        <f>SUM(H25+H26+H51+H60+H74+H83+H88+H97)</f>
        <v>112342708</v>
      </c>
      <c r="I99" s="315">
        <f>'2.kiadások működés,felh.Önk.'!D99</f>
        <v>716396385</v>
      </c>
      <c r="J99" s="315">
        <f>SUM(J25+J26+J51+J60+J74+J83+J88+J97)</f>
        <v>27334542</v>
      </c>
      <c r="K99" s="315">
        <f>'3.kiadások működés,felh.Óvoda'!G99</f>
        <v>28134542</v>
      </c>
    </row>
    <row r="100" spans="1:25" x14ac:dyDescent="0.3">
      <c r="A100" s="110" t="s">
        <v>525</v>
      </c>
      <c r="B100" s="114" t="s">
        <v>282</v>
      </c>
      <c r="C100" s="267">
        <f t="shared" si="5"/>
        <v>0</v>
      </c>
      <c r="D100" s="267">
        <f t="shared" si="3"/>
        <v>0</v>
      </c>
      <c r="E100" s="203"/>
      <c r="F100" s="203"/>
      <c r="G100" s="197">
        <f t="shared" si="4"/>
        <v>0</v>
      </c>
      <c r="H100" s="322">
        <v>0</v>
      </c>
      <c r="I100" s="314">
        <f>'2.kiadások működés,felh.Önk.'!D100</f>
        <v>0</v>
      </c>
      <c r="J100" s="322">
        <v>0</v>
      </c>
      <c r="K100" s="314">
        <f>'3.kiadások működés,felh.Óvoda'!G100</f>
        <v>0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3">
      <c r="A101" s="13" t="s">
        <v>284</v>
      </c>
      <c r="B101" s="5" t="s">
        <v>285</v>
      </c>
      <c r="C101" s="200">
        <f t="shared" si="5"/>
        <v>0</v>
      </c>
      <c r="D101" s="200">
        <f t="shared" si="3"/>
        <v>0</v>
      </c>
      <c r="E101" s="204"/>
      <c r="F101" s="204"/>
      <c r="G101" s="186">
        <f t="shared" si="4"/>
        <v>0</v>
      </c>
      <c r="H101" s="322">
        <v>0</v>
      </c>
      <c r="I101" s="314">
        <f>'2.kiadások működés,felh.Önk.'!D101</f>
        <v>0</v>
      </c>
      <c r="J101" s="322">
        <v>0</v>
      </c>
      <c r="K101" s="314">
        <f>'3.kiadások működés,felh.Óvoda'!G101</f>
        <v>0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3">
      <c r="A102" s="13" t="s">
        <v>526</v>
      </c>
      <c r="B102" s="5" t="s">
        <v>286</v>
      </c>
      <c r="C102" s="200">
        <f t="shared" si="5"/>
        <v>0</v>
      </c>
      <c r="D102" s="200">
        <f t="shared" si="3"/>
        <v>0</v>
      </c>
      <c r="E102" s="204"/>
      <c r="F102" s="204"/>
      <c r="G102" s="186">
        <f t="shared" si="4"/>
        <v>0</v>
      </c>
      <c r="H102" s="322">
        <v>0</v>
      </c>
      <c r="I102" s="314">
        <f>'2.kiadások működés,felh.Önk.'!D102</f>
        <v>0</v>
      </c>
      <c r="J102" s="322">
        <v>0</v>
      </c>
      <c r="K102" s="314">
        <f>'3.kiadások működés,felh.Óvoda'!G102</f>
        <v>0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3"/>
      <c r="Y102" s="23"/>
    </row>
    <row r="103" spans="1:25" x14ac:dyDescent="0.3">
      <c r="A103" s="15" t="s">
        <v>494</v>
      </c>
      <c r="B103" s="7" t="s">
        <v>287</v>
      </c>
      <c r="C103" s="200">
        <f t="shared" si="5"/>
        <v>0</v>
      </c>
      <c r="D103" s="200">
        <f t="shared" si="3"/>
        <v>0</v>
      </c>
      <c r="E103" s="205">
        <f>SUM(E100:E102)</f>
        <v>0</v>
      </c>
      <c r="F103" s="205">
        <f>SUM(F100:F102)</f>
        <v>0</v>
      </c>
      <c r="G103" s="186">
        <f t="shared" si="4"/>
        <v>0</v>
      </c>
      <c r="H103" s="323">
        <v>0</v>
      </c>
      <c r="I103" s="314">
        <f>'2.kiadások működés,felh.Önk.'!D103</f>
        <v>0</v>
      </c>
      <c r="J103" s="323">
        <v>0</v>
      </c>
      <c r="K103" s="314">
        <f>'3.kiadások működés,felh.Óvoda'!G103</f>
        <v>0</v>
      </c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3"/>
      <c r="Y103" s="23"/>
    </row>
    <row r="104" spans="1:25" x14ac:dyDescent="0.3">
      <c r="A104" s="36" t="s">
        <v>527</v>
      </c>
      <c r="B104" s="5" t="s">
        <v>288</v>
      </c>
      <c r="C104" s="200">
        <f t="shared" si="5"/>
        <v>0</v>
      </c>
      <c r="D104" s="200">
        <f t="shared" si="3"/>
        <v>0</v>
      </c>
      <c r="E104" s="206"/>
      <c r="F104" s="206"/>
      <c r="G104" s="186">
        <f t="shared" si="4"/>
        <v>0</v>
      </c>
      <c r="H104" s="324">
        <v>0</v>
      </c>
      <c r="I104" s="314">
        <f>'2.kiadások működés,felh.Önk.'!D104</f>
        <v>0</v>
      </c>
      <c r="J104" s="324">
        <v>0</v>
      </c>
      <c r="K104" s="314">
        <f>'3.kiadások működés,felh.Óvoda'!G104</f>
        <v>0</v>
      </c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3">
      <c r="A105" s="36" t="s">
        <v>497</v>
      </c>
      <c r="B105" s="5" t="s">
        <v>291</v>
      </c>
      <c r="C105" s="200">
        <f t="shared" si="5"/>
        <v>0</v>
      </c>
      <c r="D105" s="200">
        <f t="shared" si="3"/>
        <v>0</v>
      </c>
      <c r="E105" s="206"/>
      <c r="F105" s="206"/>
      <c r="G105" s="186">
        <f t="shared" si="4"/>
        <v>0</v>
      </c>
      <c r="H105" s="324">
        <v>0</v>
      </c>
      <c r="I105" s="314">
        <f>'2.kiadások működés,felh.Önk.'!D105</f>
        <v>0</v>
      </c>
      <c r="J105" s="324">
        <v>0</v>
      </c>
      <c r="K105" s="314">
        <f>'3.kiadások működés,felh.Óvoda'!G105</f>
        <v>0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3"/>
      <c r="Y105" s="23"/>
    </row>
    <row r="106" spans="1:25" x14ac:dyDescent="0.3">
      <c r="A106" s="13" t="s">
        <v>292</v>
      </c>
      <c r="B106" s="5" t="s">
        <v>293</v>
      </c>
      <c r="C106" s="200">
        <f t="shared" si="5"/>
        <v>0</v>
      </c>
      <c r="D106" s="200">
        <f t="shared" si="3"/>
        <v>0</v>
      </c>
      <c r="E106" s="204"/>
      <c r="F106" s="204"/>
      <c r="G106" s="186">
        <f t="shared" si="4"/>
        <v>0</v>
      </c>
      <c r="H106" s="322">
        <v>0</v>
      </c>
      <c r="I106" s="314">
        <f>'2.kiadások működés,felh.Önk.'!D106</f>
        <v>0</v>
      </c>
      <c r="J106" s="322">
        <v>0</v>
      </c>
      <c r="K106" s="314">
        <f>'3.kiadások működés,felh.Óvoda'!G106</f>
        <v>0</v>
      </c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3">
      <c r="A107" s="13" t="s">
        <v>528</v>
      </c>
      <c r="B107" s="5" t="s">
        <v>294</v>
      </c>
      <c r="C107" s="200">
        <f t="shared" si="5"/>
        <v>0</v>
      </c>
      <c r="D107" s="200">
        <f t="shared" si="3"/>
        <v>0</v>
      </c>
      <c r="E107" s="204"/>
      <c r="F107" s="204"/>
      <c r="G107" s="186">
        <f t="shared" si="4"/>
        <v>0</v>
      </c>
      <c r="H107" s="322">
        <v>0</v>
      </c>
      <c r="I107" s="314">
        <f>'2.kiadások működés,felh.Önk.'!D107</f>
        <v>0</v>
      </c>
      <c r="J107" s="322">
        <v>0</v>
      </c>
      <c r="K107" s="314">
        <f>'3.kiadások működés,felh.Óvoda'!G107</f>
        <v>0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3"/>
      <c r="Y107" s="23"/>
    </row>
    <row r="108" spans="1:25" x14ac:dyDescent="0.3">
      <c r="A108" s="14" t="s">
        <v>495</v>
      </c>
      <c r="B108" s="7" t="s">
        <v>295</v>
      </c>
      <c r="C108" s="200">
        <f t="shared" si="5"/>
        <v>0</v>
      </c>
      <c r="D108" s="200">
        <f t="shared" si="3"/>
        <v>0</v>
      </c>
      <c r="E108" s="207">
        <f>SUM(E104:E107)</f>
        <v>0</v>
      </c>
      <c r="F108" s="207">
        <f>SUM(F104:F107)</f>
        <v>0</v>
      </c>
      <c r="G108" s="186">
        <f t="shared" si="4"/>
        <v>0</v>
      </c>
      <c r="H108" s="325">
        <v>0</v>
      </c>
      <c r="I108" s="314">
        <f>'2.kiadások működés,felh.Önk.'!D108</f>
        <v>0</v>
      </c>
      <c r="J108" s="325">
        <v>0</v>
      </c>
      <c r="K108" s="314">
        <f>'3.kiadások működés,felh.Óvoda'!G108</f>
        <v>0</v>
      </c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3"/>
      <c r="Y108" s="23"/>
    </row>
    <row r="109" spans="1:25" x14ac:dyDescent="0.3">
      <c r="A109" s="36" t="s">
        <v>296</v>
      </c>
      <c r="B109" s="5" t="s">
        <v>297</v>
      </c>
      <c r="C109" s="200">
        <f t="shared" si="5"/>
        <v>0</v>
      </c>
      <c r="D109" s="200">
        <f t="shared" si="3"/>
        <v>0</v>
      </c>
      <c r="E109" s="206"/>
      <c r="F109" s="206"/>
      <c r="G109" s="186">
        <f t="shared" si="4"/>
        <v>0</v>
      </c>
      <c r="H109" s="324">
        <v>0</v>
      </c>
      <c r="I109" s="314">
        <f>'2.kiadások működés,felh.Önk.'!D109</f>
        <v>0</v>
      </c>
      <c r="J109" s="324">
        <v>0</v>
      </c>
      <c r="K109" s="314">
        <f>'3.kiadások működés,felh.Óvoda'!G109</f>
        <v>0</v>
      </c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3">
      <c r="A110" s="36" t="s">
        <v>298</v>
      </c>
      <c r="B110" s="5" t="s">
        <v>299</v>
      </c>
      <c r="C110" s="200">
        <f t="shared" si="5"/>
        <v>1825817</v>
      </c>
      <c r="D110" s="200">
        <f t="shared" si="3"/>
        <v>1825817</v>
      </c>
      <c r="E110" s="206"/>
      <c r="F110" s="206"/>
      <c r="G110" s="186">
        <f t="shared" si="4"/>
        <v>1825817</v>
      </c>
      <c r="H110" s="324">
        <f>'2.kiadások működés,felh.Önk.'!C110</f>
        <v>1825817</v>
      </c>
      <c r="I110" s="314">
        <f>'2.kiadások működés,felh.Önk.'!D110</f>
        <v>1825817</v>
      </c>
      <c r="J110" s="324">
        <v>0</v>
      </c>
      <c r="K110" s="314">
        <f>'3.kiadások működés,felh.Óvoda'!G110</f>
        <v>0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3">
      <c r="A111" s="14" t="s">
        <v>300</v>
      </c>
      <c r="B111" s="7" t="s">
        <v>301</v>
      </c>
      <c r="C111" s="201">
        <f>SUM(H111+J111)</f>
        <v>27334542</v>
      </c>
      <c r="D111" s="201">
        <f t="shared" si="3"/>
        <v>28134542</v>
      </c>
      <c r="E111" s="206"/>
      <c r="F111" s="206"/>
      <c r="G111" s="146">
        <f t="shared" si="4"/>
        <v>28134542</v>
      </c>
      <c r="H111" s="325">
        <f>'2.kiadások működés,felh.Önk.'!C111</f>
        <v>27334542</v>
      </c>
      <c r="I111" s="315">
        <f>'2.kiadások működés,felh.Önk.'!D111</f>
        <v>28134542</v>
      </c>
      <c r="J111" s="324">
        <v>0</v>
      </c>
      <c r="K111" s="314">
        <f>'3.kiadások működés,felh.Óvoda'!G111</f>
        <v>0</v>
      </c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3">
      <c r="A112" s="36" t="s">
        <v>302</v>
      </c>
      <c r="B112" s="5" t="s">
        <v>303</v>
      </c>
      <c r="C112" s="200"/>
      <c r="D112" s="200">
        <f t="shared" si="3"/>
        <v>0</v>
      </c>
      <c r="E112" s="206"/>
      <c r="F112" s="206"/>
      <c r="G112" s="186">
        <f t="shared" si="4"/>
        <v>0</v>
      </c>
      <c r="H112" s="324">
        <v>0</v>
      </c>
      <c r="I112" s="314">
        <f>'2.kiadások működés,felh.Önk.'!D112</f>
        <v>0</v>
      </c>
      <c r="J112" s="324">
        <v>0</v>
      </c>
      <c r="K112" s="314">
        <f>'3.kiadások működés,felh.Óvoda'!G112</f>
        <v>0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3">
      <c r="A113" s="36" t="s">
        <v>304</v>
      </c>
      <c r="B113" s="5" t="s">
        <v>305</v>
      </c>
      <c r="C113" s="200">
        <f t="shared" si="5"/>
        <v>0</v>
      </c>
      <c r="D113" s="200">
        <f t="shared" si="3"/>
        <v>0</v>
      </c>
      <c r="E113" s="206"/>
      <c r="F113" s="206"/>
      <c r="G113" s="186">
        <f t="shared" si="4"/>
        <v>0</v>
      </c>
      <c r="H113" s="324">
        <v>0</v>
      </c>
      <c r="I113" s="314">
        <f>'2.kiadások működés,felh.Önk.'!D113</f>
        <v>0</v>
      </c>
      <c r="J113" s="324">
        <v>0</v>
      </c>
      <c r="K113" s="314">
        <f>'3.kiadások működés,felh.Óvoda'!G113</f>
        <v>0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3">
      <c r="A114" s="36" t="s">
        <v>306</v>
      </c>
      <c r="B114" s="5" t="s">
        <v>307</v>
      </c>
      <c r="C114" s="200">
        <f t="shared" si="5"/>
        <v>0</v>
      </c>
      <c r="D114" s="200">
        <f t="shared" si="3"/>
        <v>0</v>
      </c>
      <c r="E114" s="206"/>
      <c r="F114" s="206"/>
      <c r="G114" s="186">
        <f t="shared" si="4"/>
        <v>0</v>
      </c>
      <c r="H114" s="324">
        <v>0</v>
      </c>
      <c r="I114" s="314">
        <f>'2.kiadások működés,felh.Önk.'!D114</f>
        <v>0</v>
      </c>
      <c r="J114" s="324">
        <v>0</v>
      </c>
      <c r="K114" s="314">
        <f>'3.kiadások működés,felh.Óvoda'!G114</f>
        <v>0</v>
      </c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3"/>
      <c r="Y114" s="23"/>
    </row>
    <row r="115" spans="1:25" x14ac:dyDescent="0.3">
      <c r="A115" s="37" t="s">
        <v>496</v>
      </c>
      <c r="B115" s="38" t="s">
        <v>308</v>
      </c>
      <c r="C115" s="200">
        <f>SUM(C110:C111)</f>
        <v>29160359</v>
      </c>
      <c r="D115" s="200">
        <f t="shared" si="3"/>
        <v>29960359</v>
      </c>
      <c r="E115" s="200">
        <f>SUM(E110:E111)</f>
        <v>0</v>
      </c>
      <c r="F115" s="200">
        <f>SUM(F110:F111)</f>
        <v>0</v>
      </c>
      <c r="G115" s="186">
        <f t="shared" si="4"/>
        <v>29960359</v>
      </c>
      <c r="H115" s="326">
        <f>SUM(H110:H111)</f>
        <v>29160359</v>
      </c>
      <c r="I115" s="314">
        <f>'2.kiadások működés,felh.Önk.'!D115</f>
        <v>29960359</v>
      </c>
      <c r="J115" s="326">
        <f>SUM(J103+J108+J111+J112+J113+J114)</f>
        <v>0</v>
      </c>
      <c r="K115" s="314">
        <f>'3.kiadások működés,felh.Óvoda'!G115</f>
        <v>0</v>
      </c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3"/>
      <c r="Y115" s="23"/>
    </row>
    <row r="116" spans="1:25" x14ac:dyDescent="0.3">
      <c r="A116" s="36" t="s">
        <v>309</v>
      </c>
      <c r="B116" s="5" t="s">
        <v>310</v>
      </c>
      <c r="C116" s="200">
        <f t="shared" si="5"/>
        <v>0</v>
      </c>
      <c r="D116" s="200">
        <f t="shared" si="3"/>
        <v>0</v>
      </c>
      <c r="E116" s="206"/>
      <c r="F116" s="206"/>
      <c r="G116" s="186">
        <f t="shared" si="4"/>
        <v>0</v>
      </c>
      <c r="H116" s="324">
        <v>0</v>
      </c>
      <c r="I116" s="314">
        <f>'2.kiadások működés,felh.Önk.'!D116</f>
        <v>0</v>
      </c>
      <c r="J116" s="324">
        <v>0</v>
      </c>
      <c r="K116" s="314">
        <f>'3.kiadások működés,felh.Óvoda'!G116</f>
        <v>0</v>
      </c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3"/>
      <c r="Y116" s="23"/>
    </row>
    <row r="117" spans="1:25" x14ac:dyDescent="0.3">
      <c r="A117" s="13" t="s">
        <v>311</v>
      </c>
      <c r="B117" s="5" t="s">
        <v>312</v>
      </c>
      <c r="C117" s="200">
        <f t="shared" si="5"/>
        <v>0</v>
      </c>
      <c r="D117" s="200">
        <f t="shared" si="3"/>
        <v>0</v>
      </c>
      <c r="E117" s="204"/>
      <c r="F117" s="204"/>
      <c r="G117" s="186">
        <f t="shared" si="4"/>
        <v>0</v>
      </c>
      <c r="H117" s="322">
        <v>0</v>
      </c>
      <c r="I117" s="314">
        <f>'2.kiadások működés,felh.Önk.'!D117</f>
        <v>0</v>
      </c>
      <c r="J117" s="322">
        <v>0</v>
      </c>
      <c r="K117" s="314">
        <f>'3.kiadások működés,felh.Óvoda'!G117</f>
        <v>0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3"/>
      <c r="Y117" s="23"/>
    </row>
    <row r="118" spans="1:25" x14ac:dyDescent="0.3">
      <c r="A118" s="36" t="s">
        <v>529</v>
      </c>
      <c r="B118" s="5" t="s">
        <v>313</v>
      </c>
      <c r="C118" s="200">
        <f t="shared" si="5"/>
        <v>0</v>
      </c>
      <c r="D118" s="200">
        <f t="shared" si="3"/>
        <v>0</v>
      </c>
      <c r="E118" s="206"/>
      <c r="F118" s="206"/>
      <c r="G118" s="186">
        <f t="shared" si="4"/>
        <v>0</v>
      </c>
      <c r="H118" s="324">
        <v>0</v>
      </c>
      <c r="I118" s="314">
        <f>'2.kiadások működés,felh.Önk.'!D118</f>
        <v>0</v>
      </c>
      <c r="J118" s="324">
        <v>0</v>
      </c>
      <c r="K118" s="314">
        <f>'3.kiadások működés,felh.Óvoda'!G118</f>
        <v>0</v>
      </c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3">
      <c r="A119" s="36" t="s">
        <v>498</v>
      </c>
      <c r="B119" s="5" t="s">
        <v>314</v>
      </c>
      <c r="C119" s="200">
        <f t="shared" si="5"/>
        <v>0</v>
      </c>
      <c r="D119" s="200">
        <f t="shared" si="3"/>
        <v>0</v>
      </c>
      <c r="E119" s="206"/>
      <c r="F119" s="206"/>
      <c r="G119" s="186">
        <f t="shared" si="4"/>
        <v>0</v>
      </c>
      <c r="H119" s="324">
        <v>0</v>
      </c>
      <c r="I119" s="314">
        <f>'2.kiadások működés,felh.Önk.'!D119</f>
        <v>0</v>
      </c>
      <c r="J119" s="324">
        <v>0</v>
      </c>
      <c r="K119" s="314">
        <f>'3.kiadások működés,felh.Óvoda'!G119</f>
        <v>0</v>
      </c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3"/>
      <c r="Y119" s="23"/>
    </row>
    <row r="120" spans="1:25" x14ac:dyDescent="0.3">
      <c r="A120" s="37" t="s">
        <v>499</v>
      </c>
      <c r="B120" s="38" t="s">
        <v>318</v>
      </c>
      <c r="C120" s="200">
        <f t="shared" si="5"/>
        <v>0</v>
      </c>
      <c r="D120" s="200">
        <f t="shared" si="3"/>
        <v>0</v>
      </c>
      <c r="E120" s="207">
        <f>SUM(E116:E119)</f>
        <v>0</v>
      </c>
      <c r="F120" s="207">
        <f>SUM(F116:F119)</f>
        <v>0</v>
      </c>
      <c r="G120" s="186">
        <f t="shared" si="4"/>
        <v>0</v>
      </c>
      <c r="H120" s="325">
        <v>0</v>
      </c>
      <c r="I120" s="314">
        <f>'2.kiadások működés,felh.Önk.'!D120</f>
        <v>0</v>
      </c>
      <c r="J120" s="325">
        <v>0</v>
      </c>
      <c r="K120" s="314">
        <f>'3.kiadások működés,felh.Óvoda'!G120</f>
        <v>0</v>
      </c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3"/>
      <c r="Y120" s="23"/>
    </row>
    <row r="121" spans="1:25" ht="15" thickBot="1" x14ac:dyDescent="0.35">
      <c r="A121" s="112" t="s">
        <v>319</v>
      </c>
      <c r="B121" s="115" t="s">
        <v>320</v>
      </c>
      <c r="C121" s="266">
        <f t="shared" si="5"/>
        <v>0</v>
      </c>
      <c r="D121" s="266">
        <f t="shared" si="3"/>
        <v>0</v>
      </c>
      <c r="E121" s="208"/>
      <c r="F121" s="208"/>
      <c r="G121" s="195">
        <f t="shared" si="4"/>
        <v>0</v>
      </c>
      <c r="H121" s="327">
        <v>0</v>
      </c>
      <c r="I121" s="328">
        <f>'2.kiadások működés,felh.Önk.'!D121</f>
        <v>0</v>
      </c>
      <c r="J121" s="327">
        <v>0</v>
      </c>
      <c r="K121" s="328">
        <f>'3.kiadások működés,felh.Óvoda'!G121</f>
        <v>0</v>
      </c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3"/>
      <c r="Y121" s="23"/>
    </row>
    <row r="122" spans="1:25" ht="16.2" thickBot="1" x14ac:dyDescent="0.35">
      <c r="A122" s="117" t="s">
        <v>533</v>
      </c>
      <c r="B122" s="118" t="s">
        <v>321</v>
      </c>
      <c r="C122" s="281">
        <f t="shared" si="5"/>
        <v>29160359</v>
      </c>
      <c r="D122" s="281">
        <f t="shared" si="3"/>
        <v>29960359</v>
      </c>
      <c r="E122" s="209">
        <f>SUM(E115+E120+E121)</f>
        <v>0</v>
      </c>
      <c r="F122" s="209">
        <f>SUM(F115+F120+F121)</f>
        <v>0</v>
      </c>
      <c r="G122" s="145">
        <f t="shared" si="4"/>
        <v>29960359</v>
      </c>
      <c r="H122" s="329">
        <f>H115</f>
        <v>29160359</v>
      </c>
      <c r="I122" s="330">
        <f>'2.kiadások működés,felh.Önk.'!D122</f>
        <v>29960359</v>
      </c>
      <c r="J122" s="331">
        <f>SUM(J100:J121)</f>
        <v>0</v>
      </c>
      <c r="K122" s="330">
        <f>'3.kiadások működés,felh.Óvoda'!G122</f>
        <v>0</v>
      </c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3"/>
      <c r="Y122" s="23"/>
    </row>
    <row r="123" spans="1:25" ht="16.2" thickBot="1" x14ac:dyDescent="0.35">
      <c r="A123" s="105" t="s">
        <v>569</v>
      </c>
      <c r="B123" s="106"/>
      <c r="C123" s="281">
        <f t="shared" si="5"/>
        <v>168837609</v>
      </c>
      <c r="D123" s="281">
        <f>I123+K123</f>
        <v>774491286</v>
      </c>
      <c r="E123" s="196">
        <f>SUM(E99+E122)</f>
        <v>0</v>
      </c>
      <c r="F123" s="196">
        <f>SUM(F99+F122)</f>
        <v>0</v>
      </c>
      <c r="G123" s="145">
        <f t="shared" si="4"/>
        <v>774491286</v>
      </c>
      <c r="H123" s="332">
        <f>SUM(H99+H122)</f>
        <v>141503067</v>
      </c>
      <c r="I123" s="333">
        <f>'2.kiadások működés,felh.Önk.'!D123</f>
        <v>746356744</v>
      </c>
      <c r="J123" s="333">
        <f>SUM(J99+J122)</f>
        <v>27334542</v>
      </c>
      <c r="K123" s="333">
        <f>'3.kiadások működés,felh.Óvoda'!G123</f>
        <v>28134542</v>
      </c>
      <c r="L123" s="287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3">
      <c r="B124" s="23"/>
      <c r="C124" s="194"/>
      <c r="D124" s="194"/>
      <c r="E124" s="194"/>
      <c r="F124" s="194"/>
      <c r="G124" s="308" t="s">
        <v>676</v>
      </c>
      <c r="H124" s="334"/>
      <c r="I124" s="334"/>
      <c r="J124" s="334"/>
      <c r="K124" s="334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3">
      <c r="B125" s="23"/>
      <c r="C125" s="194"/>
      <c r="D125" s="194"/>
      <c r="E125" s="194"/>
      <c r="F125" s="194"/>
      <c r="G125" s="194"/>
      <c r="H125" s="334"/>
      <c r="I125" s="334"/>
      <c r="J125" s="334"/>
      <c r="K125" s="334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3">
      <c r="B126" s="23"/>
      <c r="C126" s="194"/>
      <c r="D126" s="194"/>
      <c r="E126" s="194"/>
      <c r="F126" s="194"/>
      <c r="G126" s="194"/>
      <c r="H126" s="334"/>
      <c r="I126" s="334"/>
      <c r="J126" s="334"/>
      <c r="K126" s="334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3">
      <c r="B127" s="23"/>
      <c r="C127" s="194"/>
      <c r="D127" s="194"/>
      <c r="E127" s="194"/>
      <c r="F127" s="194"/>
      <c r="G127" s="194"/>
      <c r="H127" s="334"/>
      <c r="I127" s="334"/>
      <c r="J127" s="334"/>
      <c r="K127" s="334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3">
      <c r="B128" s="23"/>
      <c r="C128" s="194"/>
      <c r="D128" s="194"/>
      <c r="E128" s="194"/>
      <c r="F128" s="194"/>
      <c r="G128" s="194"/>
      <c r="H128" s="334"/>
      <c r="I128" s="334"/>
      <c r="J128" s="334"/>
      <c r="K128" s="334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3">
      <c r="B129" s="23"/>
      <c r="C129" s="194"/>
      <c r="D129" s="194"/>
      <c r="E129" s="194"/>
      <c r="F129" s="194"/>
      <c r="G129" s="194"/>
      <c r="H129" s="334"/>
      <c r="I129" s="334"/>
      <c r="J129" s="334"/>
      <c r="K129" s="334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3">
      <c r="B130" s="23"/>
      <c r="C130" s="194"/>
      <c r="D130" s="194"/>
      <c r="E130" s="194"/>
      <c r="F130" s="194"/>
      <c r="G130" s="194"/>
      <c r="H130" s="334"/>
      <c r="I130" s="334"/>
      <c r="J130" s="334"/>
      <c r="K130" s="334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3">
      <c r="B131" s="23"/>
      <c r="C131" s="194"/>
      <c r="D131" s="194"/>
      <c r="E131" s="194"/>
      <c r="F131" s="194"/>
      <c r="G131" s="194"/>
      <c r="H131" s="334"/>
      <c r="I131" s="334"/>
      <c r="J131" s="334"/>
      <c r="K131" s="334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3">
      <c r="B132" s="23"/>
      <c r="C132" s="194"/>
      <c r="D132" s="194"/>
      <c r="E132" s="194"/>
      <c r="F132" s="194"/>
      <c r="G132" s="194"/>
      <c r="H132" s="334"/>
      <c r="I132" s="334"/>
      <c r="J132" s="334"/>
      <c r="K132" s="334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3">
      <c r="B133" s="23"/>
      <c r="C133" s="194"/>
      <c r="D133" s="194"/>
      <c r="E133" s="194"/>
      <c r="F133" s="194"/>
      <c r="G133" s="194"/>
      <c r="H133" s="334"/>
      <c r="I133" s="334"/>
      <c r="J133" s="334"/>
      <c r="K133" s="334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3">
      <c r="B134" s="23"/>
      <c r="C134" s="194"/>
      <c r="D134" s="194"/>
      <c r="E134" s="194"/>
      <c r="F134" s="194"/>
      <c r="G134" s="194"/>
      <c r="H134" s="334"/>
      <c r="I134" s="334"/>
      <c r="J134" s="334"/>
      <c r="K134" s="334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3">
      <c r="B135" s="23"/>
      <c r="C135" s="194"/>
      <c r="D135" s="194"/>
      <c r="E135" s="194"/>
      <c r="F135" s="194"/>
      <c r="G135" s="194"/>
      <c r="H135" s="334"/>
      <c r="I135" s="334"/>
      <c r="J135" s="334"/>
      <c r="K135" s="334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3">
      <c r="B136" s="23"/>
      <c r="C136" s="194"/>
      <c r="D136" s="194"/>
      <c r="E136" s="194"/>
      <c r="F136" s="194"/>
      <c r="G136" s="194"/>
      <c r="H136" s="334"/>
      <c r="I136" s="334"/>
      <c r="J136" s="334"/>
      <c r="K136" s="334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3">
      <c r="B137" s="23"/>
      <c r="C137" s="194"/>
      <c r="D137" s="194"/>
      <c r="E137" s="194"/>
      <c r="F137" s="194"/>
      <c r="G137" s="194"/>
      <c r="H137" s="334"/>
      <c r="I137" s="334"/>
      <c r="J137" s="334"/>
      <c r="K137" s="334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3">
      <c r="B138" s="23"/>
      <c r="C138" s="194"/>
      <c r="D138" s="194"/>
      <c r="E138" s="194"/>
      <c r="F138" s="194"/>
      <c r="G138" s="194"/>
      <c r="H138" s="334"/>
      <c r="I138" s="334"/>
      <c r="J138" s="334"/>
      <c r="K138" s="334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3">
      <c r="B139" s="23"/>
      <c r="C139" s="194"/>
      <c r="D139" s="194"/>
      <c r="E139" s="194"/>
      <c r="F139" s="194"/>
      <c r="G139" s="194"/>
      <c r="H139" s="334"/>
      <c r="I139" s="334"/>
      <c r="J139" s="334"/>
      <c r="K139" s="334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3">
      <c r="B140" s="23"/>
      <c r="C140" s="194"/>
      <c r="D140" s="194"/>
      <c r="E140" s="194"/>
      <c r="F140" s="194"/>
      <c r="G140" s="194"/>
      <c r="H140" s="334"/>
      <c r="I140" s="334"/>
      <c r="J140" s="334"/>
      <c r="K140" s="334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3">
      <c r="B141" s="23"/>
      <c r="C141" s="194"/>
      <c r="D141" s="194"/>
      <c r="E141" s="194"/>
      <c r="F141" s="194"/>
      <c r="G141" s="194"/>
      <c r="H141" s="334"/>
      <c r="I141" s="334"/>
      <c r="J141" s="334"/>
      <c r="K141" s="334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3">
      <c r="B142" s="23"/>
      <c r="C142" s="194"/>
      <c r="D142" s="194"/>
      <c r="E142" s="194"/>
      <c r="F142" s="194"/>
      <c r="G142" s="194"/>
      <c r="H142" s="334"/>
      <c r="I142" s="334"/>
      <c r="J142" s="334"/>
      <c r="K142" s="334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3">
      <c r="B143" s="23"/>
      <c r="C143" s="194"/>
      <c r="D143" s="194"/>
      <c r="E143" s="194"/>
      <c r="F143" s="194"/>
      <c r="G143" s="194"/>
      <c r="H143" s="334"/>
      <c r="I143" s="334"/>
      <c r="J143" s="334"/>
      <c r="K143" s="334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3">
      <c r="B144" s="23"/>
      <c r="C144" s="194"/>
      <c r="D144" s="194"/>
      <c r="E144" s="194"/>
      <c r="F144" s="194"/>
      <c r="G144" s="194"/>
      <c r="H144" s="334"/>
      <c r="I144" s="334"/>
      <c r="J144" s="334"/>
      <c r="K144" s="334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3">
      <c r="B145" s="23"/>
      <c r="C145" s="194"/>
      <c r="D145" s="194"/>
      <c r="E145" s="194"/>
      <c r="F145" s="194"/>
      <c r="G145" s="194"/>
      <c r="H145" s="334"/>
      <c r="I145" s="334"/>
      <c r="J145" s="334"/>
      <c r="K145" s="334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3">
      <c r="B146" s="23"/>
      <c r="C146" s="194"/>
      <c r="D146" s="194"/>
      <c r="E146" s="194"/>
      <c r="F146" s="194"/>
      <c r="G146" s="194"/>
      <c r="H146" s="334"/>
      <c r="I146" s="334"/>
      <c r="J146" s="334"/>
      <c r="K146" s="334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3">
      <c r="B147" s="23"/>
      <c r="C147" s="194"/>
      <c r="D147" s="194"/>
      <c r="E147" s="194"/>
      <c r="F147" s="194"/>
      <c r="G147" s="194"/>
      <c r="H147" s="334"/>
      <c r="I147" s="334"/>
      <c r="J147" s="334"/>
      <c r="K147" s="334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3">
      <c r="B148" s="23"/>
      <c r="C148" s="194"/>
      <c r="D148" s="194"/>
      <c r="E148" s="194"/>
      <c r="F148" s="194"/>
      <c r="G148" s="194"/>
      <c r="H148" s="334"/>
      <c r="I148" s="334"/>
      <c r="J148" s="334"/>
      <c r="K148" s="334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3">
      <c r="B149" s="23"/>
      <c r="C149" s="194"/>
      <c r="D149" s="194"/>
      <c r="E149" s="194"/>
      <c r="F149" s="194"/>
      <c r="G149" s="194"/>
      <c r="H149" s="334"/>
      <c r="I149" s="334"/>
      <c r="J149" s="334"/>
      <c r="K149" s="334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3">
      <c r="B150" s="23"/>
      <c r="C150" s="194"/>
      <c r="D150" s="194"/>
      <c r="E150" s="194"/>
      <c r="F150" s="194"/>
      <c r="G150" s="194"/>
      <c r="H150" s="334"/>
      <c r="I150" s="334"/>
      <c r="J150" s="334"/>
      <c r="K150" s="334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3">
      <c r="B151" s="23"/>
      <c r="C151" s="194"/>
      <c r="D151" s="194"/>
      <c r="E151" s="194"/>
      <c r="F151" s="194"/>
      <c r="G151" s="194"/>
      <c r="H151" s="334"/>
      <c r="I151" s="334"/>
      <c r="J151" s="334"/>
      <c r="K151" s="334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3">
      <c r="B152" s="23"/>
      <c r="C152" s="194"/>
      <c r="D152" s="194"/>
      <c r="E152" s="194"/>
      <c r="F152" s="194"/>
      <c r="G152" s="194"/>
      <c r="H152" s="334"/>
      <c r="I152" s="334"/>
      <c r="J152" s="334"/>
      <c r="K152" s="334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3">
      <c r="B153" s="23"/>
      <c r="C153" s="194"/>
      <c r="D153" s="194"/>
      <c r="E153" s="194"/>
      <c r="F153" s="194"/>
      <c r="G153" s="194"/>
      <c r="H153" s="334"/>
      <c r="I153" s="334"/>
      <c r="J153" s="334"/>
      <c r="K153" s="334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3">
      <c r="B154" s="23"/>
      <c r="C154" s="194"/>
      <c r="D154" s="194"/>
      <c r="E154" s="194"/>
      <c r="F154" s="194"/>
      <c r="G154" s="194"/>
      <c r="H154" s="334"/>
      <c r="I154" s="334"/>
      <c r="J154" s="334"/>
      <c r="K154" s="334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3">
      <c r="B155" s="23"/>
      <c r="C155" s="194"/>
      <c r="D155" s="194"/>
      <c r="E155" s="194"/>
      <c r="F155" s="194"/>
      <c r="G155" s="194"/>
      <c r="H155" s="334"/>
      <c r="I155" s="334"/>
      <c r="J155" s="334"/>
      <c r="K155" s="334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3">
      <c r="B156" s="23"/>
      <c r="C156" s="194"/>
      <c r="D156" s="194"/>
      <c r="E156" s="194"/>
      <c r="F156" s="194"/>
      <c r="G156" s="194"/>
      <c r="H156" s="334"/>
      <c r="I156" s="334"/>
      <c r="J156" s="334"/>
      <c r="K156" s="334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3">
      <c r="B157" s="23"/>
      <c r="C157" s="194"/>
      <c r="D157" s="194"/>
      <c r="E157" s="194"/>
      <c r="F157" s="194"/>
      <c r="G157" s="194"/>
      <c r="H157" s="334"/>
      <c r="I157" s="334"/>
      <c r="J157" s="334"/>
      <c r="K157" s="334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3">
      <c r="B158" s="23"/>
      <c r="C158" s="194"/>
      <c r="D158" s="194"/>
      <c r="E158" s="194"/>
      <c r="F158" s="194"/>
      <c r="G158" s="194"/>
      <c r="H158" s="334"/>
      <c r="I158" s="334"/>
      <c r="J158" s="334"/>
      <c r="K158" s="334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3">
      <c r="B159" s="23"/>
      <c r="C159" s="194"/>
      <c r="D159" s="194"/>
      <c r="E159" s="194"/>
      <c r="F159" s="194"/>
      <c r="G159" s="194"/>
      <c r="H159" s="334"/>
      <c r="I159" s="334"/>
      <c r="J159" s="334"/>
      <c r="K159" s="334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3">
      <c r="B160" s="23"/>
      <c r="C160" s="194"/>
      <c r="D160" s="194"/>
      <c r="E160" s="194"/>
      <c r="F160" s="194"/>
      <c r="G160" s="194"/>
      <c r="H160" s="334"/>
      <c r="I160" s="334"/>
      <c r="J160" s="334"/>
      <c r="K160" s="334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3">
      <c r="B161" s="23"/>
      <c r="C161" s="194"/>
      <c r="D161" s="194"/>
      <c r="E161" s="194"/>
      <c r="F161" s="194"/>
      <c r="G161" s="194"/>
      <c r="H161" s="334"/>
      <c r="I161" s="334"/>
      <c r="J161" s="334"/>
      <c r="K161" s="334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3">
      <c r="B162" s="23"/>
      <c r="C162" s="194"/>
      <c r="D162" s="194"/>
      <c r="E162" s="194"/>
      <c r="F162" s="194"/>
      <c r="G162" s="194"/>
      <c r="H162" s="334"/>
      <c r="I162" s="334"/>
      <c r="J162" s="334"/>
      <c r="K162" s="334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3">
      <c r="B163" s="23"/>
      <c r="C163" s="194"/>
      <c r="D163" s="194"/>
      <c r="E163" s="194"/>
      <c r="F163" s="194"/>
      <c r="G163" s="194"/>
      <c r="H163" s="334"/>
      <c r="I163" s="334"/>
      <c r="J163" s="334"/>
      <c r="K163" s="334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3">
      <c r="B164" s="23"/>
      <c r="C164" s="194"/>
      <c r="D164" s="194"/>
      <c r="E164" s="194"/>
      <c r="F164" s="194"/>
      <c r="G164" s="194"/>
      <c r="H164" s="334"/>
      <c r="I164" s="334"/>
      <c r="J164" s="334"/>
      <c r="K164" s="334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3">
      <c r="B165" s="23"/>
      <c r="C165" s="194"/>
      <c r="D165" s="194"/>
      <c r="E165" s="194"/>
      <c r="F165" s="194"/>
      <c r="G165" s="194"/>
      <c r="H165" s="334"/>
      <c r="I165" s="334"/>
      <c r="J165" s="334"/>
      <c r="K165" s="334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3">
      <c r="B166" s="23"/>
      <c r="C166" s="194"/>
      <c r="D166" s="194"/>
      <c r="E166" s="194"/>
      <c r="F166" s="194"/>
      <c r="G166" s="194"/>
      <c r="H166" s="334"/>
      <c r="I166" s="334"/>
      <c r="J166" s="334"/>
      <c r="K166" s="334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3">
      <c r="B167" s="23"/>
      <c r="C167" s="194"/>
      <c r="D167" s="194"/>
      <c r="E167" s="194"/>
      <c r="F167" s="194"/>
      <c r="G167" s="194"/>
      <c r="H167" s="334"/>
      <c r="I167" s="334"/>
      <c r="J167" s="334"/>
      <c r="K167" s="334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3">
      <c r="B168" s="23"/>
      <c r="C168" s="194"/>
      <c r="D168" s="194"/>
      <c r="E168" s="194"/>
      <c r="F168" s="194"/>
      <c r="G168" s="194"/>
      <c r="H168" s="334"/>
      <c r="I168" s="334"/>
      <c r="J168" s="334"/>
      <c r="K168" s="334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3">
      <c r="B169" s="23"/>
      <c r="C169" s="194"/>
      <c r="D169" s="194"/>
      <c r="E169" s="194"/>
      <c r="F169" s="194"/>
      <c r="G169" s="194"/>
      <c r="H169" s="334"/>
      <c r="I169" s="334"/>
      <c r="J169" s="334"/>
      <c r="K169" s="334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3">
      <c r="B170" s="23"/>
      <c r="C170" s="194"/>
      <c r="D170" s="194"/>
      <c r="E170" s="194"/>
      <c r="F170" s="194"/>
      <c r="G170" s="194"/>
      <c r="H170" s="334"/>
      <c r="I170" s="334"/>
      <c r="J170" s="334"/>
      <c r="K170" s="334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3">
      <c r="B171" s="23"/>
      <c r="C171" s="194"/>
      <c r="D171" s="194"/>
      <c r="E171" s="194"/>
      <c r="F171" s="194"/>
      <c r="G171" s="194"/>
      <c r="H171" s="334"/>
      <c r="I171" s="334"/>
      <c r="J171" s="334"/>
      <c r="K171" s="334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2:25" x14ac:dyDescent="0.3">
      <c r="B172" s="23"/>
      <c r="C172" s="194"/>
      <c r="D172" s="194"/>
      <c r="E172" s="194"/>
      <c r="F172" s="194"/>
      <c r="G172" s="194"/>
      <c r="H172" s="334"/>
      <c r="I172" s="334"/>
      <c r="J172" s="334"/>
      <c r="K172" s="334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</sheetData>
  <dataConsolidate>
    <dataRefs count="3">
      <dataRef ref="B12" sheet="2.kiadások működés,felh.Önk."/>
      <dataRef ref="C12" sheet="2.kiadások működés,felh.Önk."/>
      <dataRef ref="B13" sheet="2.kiadások működés,felh.Önk."/>
    </dataRefs>
  </dataConsolidate>
  <mergeCells count="3">
    <mergeCell ref="A1:G1"/>
    <mergeCell ref="A3:G3"/>
    <mergeCell ref="A2:G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headerFooter>
    <oddHeader>&amp;C4. melléklet az /2020. (......) 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zoomScaleNormal="100" zoomScaleSheetLayoutView="73" workbookViewId="0">
      <selection activeCell="A3" sqref="A3"/>
    </sheetView>
  </sheetViews>
  <sheetFormatPr defaultRowHeight="14.4" x14ac:dyDescent="0.3"/>
  <cols>
    <col min="1" max="1" width="94.44140625" customWidth="1"/>
    <col min="3" max="3" width="15.77734375" style="181" bestFit="1" customWidth="1"/>
    <col min="4" max="4" width="15.77734375" style="181" customWidth="1"/>
    <col min="5" max="6" width="10.44140625" style="181" customWidth="1"/>
    <col min="7" max="7" width="15.77734375" style="181" bestFit="1" customWidth="1"/>
    <col min="8" max="8" width="18.77734375" hidden="1" customWidth="1"/>
  </cols>
  <sheetData>
    <row r="1" spans="1:8" ht="24" customHeight="1" x14ac:dyDescent="0.35">
      <c r="A1" s="252" t="s">
        <v>692</v>
      </c>
      <c r="B1" s="255"/>
      <c r="C1" s="255"/>
      <c r="D1" s="257"/>
      <c r="E1"/>
      <c r="F1" s="255"/>
      <c r="G1" s="254"/>
    </row>
    <row r="2" spans="1:8" ht="24" customHeight="1" x14ac:dyDescent="0.3">
      <c r="A2" s="367" t="s">
        <v>693</v>
      </c>
      <c r="B2" s="367"/>
      <c r="C2" s="367"/>
      <c r="D2" s="367"/>
      <c r="E2" s="367"/>
      <c r="F2" s="367"/>
      <c r="G2" s="367"/>
    </row>
    <row r="3" spans="1:8" ht="24" customHeight="1" x14ac:dyDescent="0.35">
      <c r="A3" s="364" t="s">
        <v>640</v>
      </c>
      <c r="B3" s="253"/>
      <c r="C3" s="253"/>
      <c r="D3" s="256"/>
      <c r="E3"/>
      <c r="F3" s="253"/>
      <c r="G3" s="254"/>
    </row>
    <row r="4" spans="1:8" ht="18" x14ac:dyDescent="0.35">
      <c r="A4" s="42"/>
    </row>
    <row r="5" spans="1:8" x14ac:dyDescent="0.3">
      <c r="A5" s="87" t="s">
        <v>96</v>
      </c>
    </row>
    <row r="6" spans="1:8" ht="55.8" x14ac:dyDescent="0.3">
      <c r="A6" s="2" t="s">
        <v>144</v>
      </c>
      <c r="B6" s="3" t="s">
        <v>117</v>
      </c>
      <c r="C6" s="265" t="s">
        <v>704</v>
      </c>
      <c r="D6" s="265" t="s">
        <v>681</v>
      </c>
      <c r="E6" s="199" t="s">
        <v>20</v>
      </c>
      <c r="F6" s="199" t="s">
        <v>21</v>
      </c>
      <c r="G6" s="202" t="s">
        <v>110</v>
      </c>
    </row>
    <row r="7" spans="1:8" ht="15" customHeight="1" x14ac:dyDescent="0.3">
      <c r="A7" s="31" t="s">
        <v>322</v>
      </c>
      <c r="B7" s="6" t="s">
        <v>323</v>
      </c>
      <c r="C7" s="210">
        <v>16331043</v>
      </c>
      <c r="D7" s="210">
        <v>16331043</v>
      </c>
      <c r="E7" s="186"/>
      <c r="F7" s="186"/>
      <c r="G7" s="186">
        <f>D7</f>
        <v>16331043</v>
      </c>
      <c r="H7" s="234">
        <f>G7-C7</f>
        <v>0</v>
      </c>
    </row>
    <row r="8" spans="1:8" ht="15" customHeight="1" x14ac:dyDescent="0.3">
      <c r="A8" s="5" t="s">
        <v>324</v>
      </c>
      <c r="B8" s="6" t="s">
        <v>325</v>
      </c>
      <c r="C8" s="210">
        <v>19604900</v>
      </c>
      <c r="D8" s="210">
        <v>19604900</v>
      </c>
      <c r="E8" s="186"/>
      <c r="F8" s="186"/>
      <c r="G8" s="186">
        <f t="shared" ref="G8:G72" si="0">D8</f>
        <v>19604900</v>
      </c>
      <c r="H8" s="234">
        <f t="shared" ref="H8:H72" si="1">G8-C8</f>
        <v>0</v>
      </c>
    </row>
    <row r="9" spans="1:8" ht="15" customHeight="1" x14ac:dyDescent="0.3">
      <c r="A9" s="5" t="s">
        <v>326</v>
      </c>
      <c r="B9" s="6" t="s">
        <v>682</v>
      </c>
      <c r="C9" s="335">
        <v>3909000</v>
      </c>
      <c r="D9" s="335">
        <v>3909000</v>
      </c>
      <c r="E9" s="186"/>
      <c r="F9" s="186"/>
      <c r="G9" s="186">
        <f t="shared" si="0"/>
        <v>3909000</v>
      </c>
      <c r="H9" s="234">
        <f t="shared" si="1"/>
        <v>0</v>
      </c>
    </row>
    <row r="10" spans="1:8" ht="15" customHeight="1" x14ac:dyDescent="0.3">
      <c r="A10" s="5" t="s">
        <v>684</v>
      </c>
      <c r="B10" s="6" t="s">
        <v>683</v>
      </c>
      <c r="C10" s="335">
        <v>3530465</v>
      </c>
      <c r="D10" s="335">
        <v>3530465</v>
      </c>
      <c r="E10" s="186"/>
      <c r="F10" s="186"/>
      <c r="G10" s="186"/>
      <c r="H10" s="234"/>
    </row>
    <row r="11" spans="1:8" ht="15" customHeight="1" x14ac:dyDescent="0.3">
      <c r="A11" s="5" t="s">
        <v>328</v>
      </c>
      <c r="B11" s="6" t="s">
        <v>329</v>
      </c>
      <c r="C11" s="210">
        <v>2270000</v>
      </c>
      <c r="D11" s="210">
        <v>2270000</v>
      </c>
      <c r="E11" s="186"/>
      <c r="F11" s="186"/>
      <c r="G11" s="186">
        <f t="shared" si="0"/>
        <v>2270000</v>
      </c>
      <c r="H11" s="234">
        <f t="shared" si="1"/>
        <v>0</v>
      </c>
    </row>
    <row r="12" spans="1:8" ht="15" customHeight="1" x14ac:dyDescent="0.3">
      <c r="A12" s="5" t="s">
        <v>330</v>
      </c>
      <c r="B12" s="6" t="s">
        <v>331</v>
      </c>
      <c r="C12" s="210">
        <v>0</v>
      </c>
      <c r="D12" s="210">
        <v>2294782</v>
      </c>
      <c r="E12" s="186"/>
      <c r="F12" s="186"/>
      <c r="G12" s="186">
        <f t="shared" si="0"/>
        <v>2294782</v>
      </c>
      <c r="H12" s="234">
        <f t="shared" si="1"/>
        <v>2294782</v>
      </c>
    </row>
    <row r="13" spans="1:8" ht="15" customHeight="1" x14ac:dyDescent="0.3">
      <c r="A13" s="5" t="s">
        <v>332</v>
      </c>
      <c r="B13" s="6" t="s">
        <v>333</v>
      </c>
      <c r="C13" s="210">
        <v>0</v>
      </c>
      <c r="D13" s="210">
        <v>125600</v>
      </c>
      <c r="E13" s="186"/>
      <c r="F13" s="186"/>
      <c r="G13" s="186">
        <f t="shared" si="0"/>
        <v>125600</v>
      </c>
      <c r="H13" s="234">
        <f t="shared" si="1"/>
        <v>125600</v>
      </c>
    </row>
    <row r="14" spans="1:8" ht="15" customHeight="1" x14ac:dyDescent="0.3">
      <c r="A14" s="7" t="s">
        <v>572</v>
      </c>
      <c r="B14" s="8" t="s">
        <v>334</v>
      </c>
      <c r="C14" s="211">
        <f>SUM(C7:C13)</f>
        <v>45645408</v>
      </c>
      <c r="D14" s="211">
        <f>SUM(D7:D13)</f>
        <v>48065790</v>
      </c>
      <c r="E14" s="186">
        <f>SUM(E7:E13)</f>
        <v>0</v>
      </c>
      <c r="F14" s="186">
        <f>SUM(F7:F13)</f>
        <v>0</v>
      </c>
      <c r="G14" s="146">
        <f t="shared" si="0"/>
        <v>48065790</v>
      </c>
      <c r="H14" s="234">
        <f t="shared" si="1"/>
        <v>2420382</v>
      </c>
    </row>
    <row r="15" spans="1:8" ht="15" customHeight="1" x14ac:dyDescent="0.3">
      <c r="A15" s="5" t="s">
        <v>335</v>
      </c>
      <c r="B15" s="6" t="s">
        <v>336</v>
      </c>
      <c r="C15" s="210"/>
      <c r="D15" s="210"/>
      <c r="E15" s="186"/>
      <c r="F15" s="186"/>
      <c r="G15" s="186">
        <f t="shared" si="0"/>
        <v>0</v>
      </c>
      <c r="H15" s="234">
        <f t="shared" si="1"/>
        <v>0</v>
      </c>
    </row>
    <row r="16" spans="1:8" ht="15" customHeight="1" x14ac:dyDescent="0.3">
      <c r="A16" s="5" t="s">
        <v>337</v>
      </c>
      <c r="B16" s="6" t="s">
        <v>338</v>
      </c>
      <c r="C16" s="210"/>
      <c r="D16" s="210"/>
      <c r="E16" s="186"/>
      <c r="F16" s="186"/>
      <c r="G16" s="186">
        <f t="shared" si="0"/>
        <v>0</v>
      </c>
      <c r="H16" s="234">
        <f t="shared" si="1"/>
        <v>0</v>
      </c>
    </row>
    <row r="17" spans="1:8" ht="15" customHeight="1" x14ac:dyDescent="0.3">
      <c r="A17" s="5" t="s">
        <v>534</v>
      </c>
      <c r="B17" s="6" t="s">
        <v>339</v>
      </c>
      <c r="C17" s="210"/>
      <c r="D17" s="210"/>
      <c r="E17" s="186"/>
      <c r="F17" s="186"/>
      <c r="G17" s="186">
        <f t="shared" si="0"/>
        <v>0</v>
      </c>
      <c r="H17" s="234">
        <f t="shared" si="1"/>
        <v>0</v>
      </c>
    </row>
    <row r="18" spans="1:8" ht="15" customHeight="1" x14ac:dyDescent="0.3">
      <c r="A18" s="5" t="s">
        <v>535</v>
      </c>
      <c r="B18" s="6" t="s">
        <v>340</v>
      </c>
      <c r="C18" s="210"/>
      <c r="D18" s="210"/>
      <c r="E18" s="186"/>
      <c r="F18" s="186"/>
      <c r="G18" s="186">
        <f t="shared" si="0"/>
        <v>0</v>
      </c>
      <c r="H18" s="234">
        <f t="shared" si="1"/>
        <v>0</v>
      </c>
    </row>
    <row r="19" spans="1:8" ht="15" customHeight="1" x14ac:dyDescent="0.3">
      <c r="A19" s="5" t="s">
        <v>536</v>
      </c>
      <c r="B19" s="6" t="s">
        <v>341</v>
      </c>
      <c r="C19" s="210">
        <v>10659330</v>
      </c>
      <c r="D19" s="210">
        <v>10659330</v>
      </c>
      <c r="E19" s="186"/>
      <c r="F19" s="186"/>
      <c r="G19" s="186">
        <f t="shared" si="0"/>
        <v>10659330</v>
      </c>
      <c r="H19" s="234">
        <f t="shared" si="1"/>
        <v>0</v>
      </c>
    </row>
    <row r="20" spans="1:8" ht="15" customHeight="1" x14ac:dyDescent="0.3">
      <c r="A20" s="38" t="s">
        <v>573</v>
      </c>
      <c r="B20" s="44" t="s">
        <v>342</v>
      </c>
      <c r="C20" s="211">
        <f>SUM(C14:C19)</f>
        <v>56304738</v>
      </c>
      <c r="D20" s="211">
        <f>SUM(D14:D19)</f>
        <v>58725120</v>
      </c>
      <c r="E20" s="146">
        <f>SUM(E14+E15+E16+E17+E18+E19)</f>
        <v>0</v>
      </c>
      <c r="F20" s="146">
        <f>SUM(F14+F15+F16+F17+F18+F19)</f>
        <v>0</v>
      </c>
      <c r="G20" s="146">
        <f t="shared" si="0"/>
        <v>58725120</v>
      </c>
      <c r="H20" s="234">
        <f t="shared" si="1"/>
        <v>2420382</v>
      </c>
    </row>
    <row r="21" spans="1:8" ht="15" customHeight="1" x14ac:dyDescent="0.3">
      <c r="A21" s="5" t="s">
        <v>540</v>
      </c>
      <c r="B21" s="6" t="s">
        <v>351</v>
      </c>
      <c r="C21" s="210"/>
      <c r="D21" s="210"/>
      <c r="E21" s="186"/>
      <c r="F21" s="186"/>
      <c r="G21" s="186">
        <f t="shared" si="0"/>
        <v>0</v>
      </c>
      <c r="H21" s="234">
        <f t="shared" si="1"/>
        <v>0</v>
      </c>
    </row>
    <row r="22" spans="1:8" ht="15" customHeight="1" x14ac:dyDescent="0.3">
      <c r="A22" s="5" t="s">
        <v>541</v>
      </c>
      <c r="B22" s="6" t="s">
        <v>352</v>
      </c>
      <c r="C22" s="210"/>
      <c r="D22" s="210"/>
      <c r="E22" s="186"/>
      <c r="F22" s="186"/>
      <c r="G22" s="186">
        <f t="shared" si="0"/>
        <v>0</v>
      </c>
      <c r="H22" s="234">
        <f t="shared" si="1"/>
        <v>0</v>
      </c>
    </row>
    <row r="23" spans="1:8" ht="15" customHeight="1" x14ac:dyDescent="0.3">
      <c r="A23" s="7" t="s">
        <v>575</v>
      </c>
      <c r="B23" s="8" t="s">
        <v>353</v>
      </c>
      <c r="C23" s="210"/>
      <c r="D23" s="210"/>
      <c r="E23" s="186">
        <f>SUM(E21:E22)</f>
        <v>0</v>
      </c>
      <c r="F23" s="186">
        <f>SUM(F21:F22)</f>
        <v>0</v>
      </c>
      <c r="G23" s="186">
        <f t="shared" si="0"/>
        <v>0</v>
      </c>
      <c r="H23" s="234">
        <f t="shared" si="1"/>
        <v>0</v>
      </c>
    </row>
    <row r="24" spans="1:8" ht="15" customHeight="1" x14ac:dyDescent="0.3">
      <c r="A24" s="5" t="s">
        <v>542</v>
      </c>
      <c r="B24" s="6" t="s">
        <v>354</v>
      </c>
      <c r="C24" s="210"/>
      <c r="D24" s="210"/>
      <c r="E24" s="186"/>
      <c r="F24" s="186"/>
      <c r="G24" s="186">
        <f t="shared" si="0"/>
        <v>0</v>
      </c>
      <c r="H24" s="234">
        <f t="shared" si="1"/>
        <v>0</v>
      </c>
    </row>
    <row r="25" spans="1:8" ht="15" customHeight="1" x14ac:dyDescent="0.3">
      <c r="A25" s="5" t="s">
        <v>543</v>
      </c>
      <c r="B25" s="6" t="s">
        <v>355</v>
      </c>
      <c r="C25" s="210"/>
      <c r="D25" s="210"/>
      <c r="E25" s="186"/>
      <c r="F25" s="186"/>
      <c r="G25" s="186">
        <f t="shared" si="0"/>
        <v>0</v>
      </c>
      <c r="H25" s="234">
        <f t="shared" si="1"/>
        <v>0</v>
      </c>
    </row>
    <row r="26" spans="1:8" ht="15" customHeight="1" x14ac:dyDescent="0.3">
      <c r="A26" s="5" t="s">
        <v>544</v>
      </c>
      <c r="B26" s="6" t="s">
        <v>356</v>
      </c>
      <c r="C26" s="210">
        <v>3500000</v>
      </c>
      <c r="D26" s="210">
        <v>3500000</v>
      </c>
      <c r="E26" s="186">
        <v>0</v>
      </c>
      <c r="F26" s="186"/>
      <c r="G26" s="186">
        <f t="shared" si="0"/>
        <v>3500000</v>
      </c>
      <c r="H26" s="234">
        <f t="shared" si="1"/>
        <v>0</v>
      </c>
    </row>
    <row r="27" spans="1:8" ht="15" customHeight="1" x14ac:dyDescent="0.3">
      <c r="A27" s="5" t="s">
        <v>545</v>
      </c>
      <c r="B27" s="6" t="s">
        <v>357</v>
      </c>
      <c r="C27" s="210">
        <v>13333333</v>
      </c>
      <c r="D27" s="210">
        <v>13333333</v>
      </c>
      <c r="E27" s="186"/>
      <c r="F27" s="186"/>
      <c r="G27" s="186">
        <f t="shared" si="0"/>
        <v>13333333</v>
      </c>
      <c r="H27" s="234">
        <f t="shared" si="1"/>
        <v>0</v>
      </c>
    </row>
    <row r="28" spans="1:8" ht="15" customHeight="1" x14ac:dyDescent="0.3">
      <c r="A28" s="5" t="s">
        <v>546</v>
      </c>
      <c r="B28" s="6" t="s">
        <v>360</v>
      </c>
      <c r="C28" s="210"/>
      <c r="D28" s="210"/>
      <c r="E28" s="186"/>
      <c r="F28" s="186"/>
      <c r="G28" s="186">
        <f t="shared" si="0"/>
        <v>0</v>
      </c>
      <c r="H28" s="234">
        <f t="shared" si="1"/>
        <v>0</v>
      </c>
    </row>
    <row r="29" spans="1:8" ht="15" customHeight="1" x14ac:dyDescent="0.3">
      <c r="A29" s="5" t="s">
        <v>361</v>
      </c>
      <c r="B29" s="6" t="s">
        <v>362</v>
      </c>
      <c r="C29" s="210"/>
      <c r="D29" s="210"/>
      <c r="E29" s="186"/>
      <c r="F29" s="186"/>
      <c r="G29" s="186">
        <f t="shared" si="0"/>
        <v>0</v>
      </c>
      <c r="H29" s="234">
        <f t="shared" si="1"/>
        <v>0</v>
      </c>
    </row>
    <row r="30" spans="1:8" ht="15" customHeight="1" x14ac:dyDescent="0.3">
      <c r="A30" s="5" t="s">
        <v>547</v>
      </c>
      <c r="B30" s="6" t="s">
        <v>363</v>
      </c>
      <c r="C30" s="210">
        <v>0</v>
      </c>
      <c r="D30" s="210">
        <v>0</v>
      </c>
      <c r="E30" s="186"/>
      <c r="F30" s="186"/>
      <c r="G30" s="186">
        <f t="shared" si="0"/>
        <v>0</v>
      </c>
      <c r="H30" s="234">
        <f t="shared" si="1"/>
        <v>0</v>
      </c>
    </row>
    <row r="31" spans="1:8" ht="15" customHeight="1" x14ac:dyDescent="0.3">
      <c r="A31" s="5" t="s">
        <v>548</v>
      </c>
      <c r="B31" s="6" t="s">
        <v>368</v>
      </c>
      <c r="C31" s="210">
        <v>500000</v>
      </c>
      <c r="D31" s="210">
        <v>500000</v>
      </c>
      <c r="E31" s="186"/>
      <c r="F31" s="186"/>
      <c r="G31" s="186">
        <f t="shared" si="0"/>
        <v>500000</v>
      </c>
      <c r="H31" s="234">
        <f t="shared" si="1"/>
        <v>0</v>
      </c>
    </row>
    <row r="32" spans="1:8" ht="15" customHeight="1" x14ac:dyDescent="0.3">
      <c r="A32" s="7" t="s">
        <v>576</v>
      </c>
      <c r="B32" s="8" t="s">
        <v>371</v>
      </c>
      <c r="C32" s="211">
        <f>SUM(C27:C31)</f>
        <v>13833333</v>
      </c>
      <c r="D32" s="211">
        <f>SUM(D27:D31)</f>
        <v>13833333</v>
      </c>
      <c r="E32" s="210">
        <f>SUM(E27:E31)</f>
        <v>0</v>
      </c>
      <c r="F32" s="210">
        <f>SUM(F27:F31)</f>
        <v>0</v>
      </c>
      <c r="G32" s="146">
        <f t="shared" si="0"/>
        <v>13833333</v>
      </c>
      <c r="H32" s="234">
        <f t="shared" si="1"/>
        <v>0</v>
      </c>
    </row>
    <row r="33" spans="1:8" ht="15" customHeight="1" x14ac:dyDescent="0.3">
      <c r="A33" s="5" t="s">
        <v>549</v>
      </c>
      <c r="B33" s="6" t="s">
        <v>372</v>
      </c>
      <c r="C33" s="210">
        <v>100000</v>
      </c>
      <c r="D33" s="210">
        <v>100000</v>
      </c>
      <c r="E33" s="186"/>
      <c r="F33" s="186"/>
      <c r="G33" s="186">
        <f t="shared" si="0"/>
        <v>100000</v>
      </c>
      <c r="H33" s="234">
        <f t="shared" si="1"/>
        <v>0</v>
      </c>
    </row>
    <row r="34" spans="1:8" ht="15" customHeight="1" x14ac:dyDescent="0.3">
      <c r="A34" s="38" t="s">
        <v>577</v>
      </c>
      <c r="B34" s="44" t="s">
        <v>373</v>
      </c>
      <c r="C34" s="211">
        <f>SUM(C26+C32+C33)</f>
        <v>17433333</v>
      </c>
      <c r="D34" s="211">
        <f>SUM(D26+D32+D33)</f>
        <v>17433333</v>
      </c>
      <c r="E34" s="211">
        <f>SUM(E26+E32+E33)</f>
        <v>0</v>
      </c>
      <c r="F34" s="211">
        <f>SUM(F26+F32+F33)</f>
        <v>0</v>
      </c>
      <c r="G34" s="146">
        <f t="shared" si="0"/>
        <v>17433333</v>
      </c>
      <c r="H34" s="234">
        <f t="shared" si="1"/>
        <v>0</v>
      </c>
    </row>
    <row r="35" spans="1:8" ht="15" customHeight="1" x14ac:dyDescent="0.3">
      <c r="A35" s="13" t="s">
        <v>374</v>
      </c>
      <c r="B35" s="6" t="s">
        <v>375</v>
      </c>
      <c r="C35" s="210">
        <v>3000000</v>
      </c>
      <c r="D35" s="210">
        <v>3000000</v>
      </c>
      <c r="E35" s="186"/>
      <c r="F35" s="186"/>
      <c r="G35" s="186">
        <f t="shared" si="0"/>
        <v>3000000</v>
      </c>
      <c r="H35" s="234">
        <f t="shared" si="1"/>
        <v>0</v>
      </c>
    </row>
    <row r="36" spans="1:8" ht="15" customHeight="1" x14ac:dyDescent="0.3">
      <c r="A36" s="13" t="s">
        <v>550</v>
      </c>
      <c r="B36" s="6" t="s">
        <v>376</v>
      </c>
      <c r="C36" s="335">
        <v>211666</v>
      </c>
      <c r="D36" s="335">
        <v>211666</v>
      </c>
      <c r="E36" s="186"/>
      <c r="F36" s="186"/>
      <c r="G36" s="186">
        <f t="shared" si="0"/>
        <v>211666</v>
      </c>
      <c r="H36" s="234">
        <f t="shared" si="1"/>
        <v>0</v>
      </c>
    </row>
    <row r="37" spans="1:8" ht="15" customHeight="1" x14ac:dyDescent="0.3">
      <c r="A37" s="13" t="s">
        <v>551</v>
      </c>
      <c r="B37" s="6" t="s">
        <v>377</v>
      </c>
      <c r="C37" s="210"/>
      <c r="D37" s="210"/>
      <c r="E37" s="186"/>
      <c r="F37" s="186"/>
      <c r="G37" s="186">
        <f t="shared" si="0"/>
        <v>0</v>
      </c>
      <c r="H37" s="234">
        <f t="shared" si="1"/>
        <v>0</v>
      </c>
    </row>
    <row r="38" spans="1:8" ht="15" customHeight="1" x14ac:dyDescent="0.3">
      <c r="A38" s="13" t="s">
        <v>552</v>
      </c>
      <c r="B38" s="6" t="s">
        <v>378</v>
      </c>
      <c r="C38" s="210">
        <v>807000</v>
      </c>
      <c r="D38" s="210">
        <v>807000</v>
      </c>
      <c r="E38" s="186"/>
      <c r="F38" s="186"/>
      <c r="G38" s="186">
        <f t="shared" si="0"/>
        <v>807000</v>
      </c>
      <c r="H38" s="234">
        <f t="shared" si="1"/>
        <v>0</v>
      </c>
    </row>
    <row r="39" spans="1:8" ht="15" customHeight="1" x14ac:dyDescent="0.3">
      <c r="A39" s="13" t="s">
        <v>379</v>
      </c>
      <c r="B39" s="6" t="s">
        <v>380</v>
      </c>
      <c r="C39" s="210"/>
      <c r="D39" s="210"/>
      <c r="E39" s="186"/>
      <c r="F39" s="186"/>
      <c r="G39" s="186">
        <f t="shared" si="0"/>
        <v>0</v>
      </c>
      <c r="H39" s="234">
        <f t="shared" si="1"/>
        <v>0</v>
      </c>
    </row>
    <row r="40" spans="1:8" ht="15" customHeight="1" x14ac:dyDescent="0.3">
      <c r="A40" s="13" t="s">
        <v>381</v>
      </c>
      <c r="B40" s="6" t="s">
        <v>382</v>
      </c>
      <c r="C40" s="210"/>
      <c r="D40" s="210"/>
      <c r="E40" s="186"/>
      <c r="F40" s="186"/>
      <c r="G40" s="186">
        <f t="shared" si="0"/>
        <v>0</v>
      </c>
      <c r="H40" s="234">
        <f t="shared" si="1"/>
        <v>0</v>
      </c>
    </row>
    <row r="41" spans="1:8" ht="15" customHeight="1" x14ac:dyDescent="0.3">
      <c r="A41" s="13" t="s">
        <v>383</v>
      </c>
      <c r="B41" s="6" t="s">
        <v>384</v>
      </c>
      <c r="C41" s="210"/>
      <c r="D41" s="210"/>
      <c r="E41" s="186"/>
      <c r="F41" s="186"/>
      <c r="G41" s="186">
        <f t="shared" si="0"/>
        <v>0</v>
      </c>
      <c r="H41" s="234">
        <f t="shared" si="1"/>
        <v>0</v>
      </c>
    </row>
    <row r="42" spans="1:8" ht="15" customHeight="1" x14ac:dyDescent="0.3">
      <c r="A42" s="13" t="s">
        <v>553</v>
      </c>
      <c r="B42" s="6" t="s">
        <v>385</v>
      </c>
      <c r="C42" s="210"/>
      <c r="D42" s="210"/>
      <c r="E42" s="186"/>
      <c r="F42" s="186"/>
      <c r="G42" s="186">
        <f t="shared" si="0"/>
        <v>0</v>
      </c>
      <c r="H42" s="234">
        <f t="shared" si="1"/>
        <v>0</v>
      </c>
    </row>
    <row r="43" spans="1:8" ht="15" customHeight="1" x14ac:dyDescent="0.3">
      <c r="A43" s="13" t="s">
        <v>554</v>
      </c>
      <c r="B43" s="6" t="s">
        <v>386</v>
      </c>
      <c r="C43" s="210"/>
      <c r="D43" s="210"/>
      <c r="E43" s="186"/>
      <c r="F43" s="186"/>
      <c r="G43" s="186">
        <f t="shared" si="0"/>
        <v>0</v>
      </c>
      <c r="H43" s="234">
        <f t="shared" si="1"/>
        <v>0</v>
      </c>
    </row>
    <row r="44" spans="1:8" ht="15" customHeight="1" x14ac:dyDescent="0.3">
      <c r="A44" s="13" t="s">
        <v>555</v>
      </c>
      <c r="B44" s="6" t="s">
        <v>387</v>
      </c>
      <c r="C44" s="210"/>
      <c r="D44" s="210"/>
      <c r="E44" s="186"/>
      <c r="F44" s="186"/>
      <c r="G44" s="186">
        <f t="shared" si="0"/>
        <v>0</v>
      </c>
      <c r="H44" s="234">
        <f t="shared" si="1"/>
        <v>0</v>
      </c>
    </row>
    <row r="45" spans="1:8" ht="15" customHeight="1" x14ac:dyDescent="0.3">
      <c r="A45" s="43" t="s">
        <v>578</v>
      </c>
      <c r="B45" s="44" t="s">
        <v>388</v>
      </c>
      <c r="C45" s="211">
        <f>SUM(C35:C44)</f>
        <v>4018666</v>
      </c>
      <c r="D45" s="211">
        <f>SUM(D35:D44)</f>
        <v>4018666</v>
      </c>
      <c r="E45" s="146">
        <f>SUM(E35:E44)</f>
        <v>0</v>
      </c>
      <c r="F45" s="146">
        <f>SUM(F35:F44)</f>
        <v>0</v>
      </c>
      <c r="G45" s="146">
        <f t="shared" si="0"/>
        <v>4018666</v>
      </c>
      <c r="H45" s="234">
        <f t="shared" si="1"/>
        <v>0</v>
      </c>
    </row>
    <row r="46" spans="1:8" ht="15" customHeight="1" x14ac:dyDescent="0.3">
      <c r="A46" s="13" t="s">
        <v>397</v>
      </c>
      <c r="B46" s="6" t="s">
        <v>398</v>
      </c>
      <c r="C46" s="210"/>
      <c r="D46" s="210"/>
      <c r="E46" s="186"/>
      <c r="F46" s="186"/>
      <c r="G46" s="186">
        <f t="shared" si="0"/>
        <v>0</v>
      </c>
      <c r="H46" s="234">
        <f t="shared" si="1"/>
        <v>0</v>
      </c>
    </row>
    <row r="47" spans="1:8" ht="15" customHeight="1" x14ac:dyDescent="0.3">
      <c r="A47" s="5" t="s">
        <v>559</v>
      </c>
      <c r="B47" s="6" t="s">
        <v>399</v>
      </c>
      <c r="C47" s="210"/>
      <c r="D47" s="210"/>
      <c r="E47" s="186"/>
      <c r="F47" s="186"/>
      <c r="G47" s="186">
        <f t="shared" si="0"/>
        <v>0</v>
      </c>
      <c r="H47" s="234">
        <f t="shared" si="1"/>
        <v>0</v>
      </c>
    </row>
    <row r="48" spans="1:8" ht="15" customHeight="1" x14ac:dyDescent="0.3">
      <c r="A48" s="13" t="s">
        <v>560</v>
      </c>
      <c r="B48" s="6" t="s">
        <v>679</v>
      </c>
      <c r="C48" s="210"/>
      <c r="D48" s="210">
        <v>0</v>
      </c>
      <c r="E48" s="186"/>
      <c r="F48" s="186"/>
      <c r="G48" s="186">
        <f t="shared" si="0"/>
        <v>0</v>
      </c>
      <c r="H48" s="234">
        <f t="shared" si="1"/>
        <v>0</v>
      </c>
    </row>
    <row r="49" spans="1:8" ht="15" customHeight="1" x14ac:dyDescent="0.3">
      <c r="A49" s="38" t="s">
        <v>580</v>
      </c>
      <c r="B49" s="44" t="s">
        <v>401</v>
      </c>
      <c r="C49" s="211">
        <f>SUM(C46:C48)</f>
        <v>0</v>
      </c>
      <c r="D49" s="211">
        <f>SUM(D46:D48)</f>
        <v>0</v>
      </c>
      <c r="E49" s="146">
        <f>SUM(E46:E48)</f>
        <v>0</v>
      </c>
      <c r="F49" s="146">
        <f>SUM(F46:F48)</f>
        <v>0</v>
      </c>
      <c r="G49" s="186">
        <f t="shared" si="0"/>
        <v>0</v>
      </c>
      <c r="H49" s="234">
        <f t="shared" si="1"/>
        <v>0</v>
      </c>
    </row>
    <row r="50" spans="1:8" ht="15" customHeight="1" x14ac:dyDescent="0.3">
      <c r="A50" s="54" t="s">
        <v>18</v>
      </c>
      <c r="B50" s="59"/>
      <c r="C50" s="210">
        <f>SUM(C20+C34+C45+C49)</f>
        <v>77756737</v>
      </c>
      <c r="D50" s="210">
        <f>SUM(D20+D34+D45+D49)</f>
        <v>80177119</v>
      </c>
      <c r="E50" s="186"/>
      <c r="F50" s="186"/>
      <c r="G50" s="186">
        <f t="shared" si="0"/>
        <v>80177119</v>
      </c>
      <c r="H50" s="234">
        <f t="shared" si="1"/>
        <v>2420382</v>
      </c>
    </row>
    <row r="51" spans="1:8" ht="15" customHeight="1" x14ac:dyDescent="0.3">
      <c r="A51" s="5" t="s">
        <v>343</v>
      </c>
      <c r="B51" s="6" t="s">
        <v>344</v>
      </c>
      <c r="C51" s="210"/>
      <c r="D51" s="210"/>
      <c r="E51" s="186"/>
      <c r="F51" s="186"/>
      <c r="G51" s="186">
        <f t="shared" si="0"/>
        <v>0</v>
      </c>
      <c r="H51" s="234">
        <f t="shared" si="1"/>
        <v>0</v>
      </c>
    </row>
    <row r="52" spans="1:8" ht="15" customHeight="1" x14ac:dyDescent="0.3">
      <c r="A52" s="5" t="s">
        <v>345</v>
      </c>
      <c r="B52" s="6" t="s">
        <v>346</v>
      </c>
      <c r="C52" s="210"/>
      <c r="D52" s="210"/>
      <c r="E52" s="186"/>
      <c r="F52" s="186"/>
      <c r="G52" s="186">
        <f t="shared" si="0"/>
        <v>0</v>
      </c>
      <c r="H52" s="234">
        <f t="shared" si="1"/>
        <v>0</v>
      </c>
    </row>
    <row r="53" spans="1:8" ht="15" customHeight="1" x14ac:dyDescent="0.3">
      <c r="A53" s="5" t="s">
        <v>537</v>
      </c>
      <c r="B53" s="6" t="s">
        <v>347</v>
      </c>
      <c r="C53" s="210"/>
      <c r="D53" s="210"/>
      <c r="E53" s="186"/>
      <c r="F53" s="186"/>
      <c r="G53" s="186">
        <f t="shared" si="0"/>
        <v>0</v>
      </c>
      <c r="H53" s="234">
        <f t="shared" si="1"/>
        <v>0</v>
      </c>
    </row>
    <row r="54" spans="1:8" ht="15" customHeight="1" x14ac:dyDescent="0.3">
      <c r="A54" s="5" t="s">
        <v>538</v>
      </c>
      <c r="B54" s="6" t="s">
        <v>348</v>
      </c>
      <c r="C54" s="210"/>
      <c r="D54" s="210"/>
      <c r="E54" s="186"/>
      <c r="F54" s="186"/>
      <c r="G54" s="186">
        <f t="shared" si="0"/>
        <v>0</v>
      </c>
      <c r="H54" s="234">
        <f t="shared" si="1"/>
        <v>0</v>
      </c>
    </row>
    <row r="55" spans="1:8" ht="15" customHeight="1" x14ac:dyDescent="0.3">
      <c r="A55" s="5" t="s">
        <v>539</v>
      </c>
      <c r="B55" s="6" t="s">
        <v>349</v>
      </c>
      <c r="C55" s="210">
        <v>4646384</v>
      </c>
      <c r="D55" s="210">
        <v>607079679</v>
      </c>
      <c r="E55" s="186"/>
      <c r="F55" s="186"/>
      <c r="G55" s="186">
        <f t="shared" si="0"/>
        <v>607079679</v>
      </c>
      <c r="H55" s="234">
        <f t="shared" si="1"/>
        <v>602433295</v>
      </c>
    </row>
    <row r="56" spans="1:8" ht="15" customHeight="1" x14ac:dyDescent="0.3">
      <c r="A56" s="38" t="s">
        <v>574</v>
      </c>
      <c r="B56" s="44" t="s">
        <v>350</v>
      </c>
      <c r="C56" s="211">
        <f>SUM(C51:C55)</f>
        <v>4646384</v>
      </c>
      <c r="D56" s="211">
        <f>SUM(D51:D55)</f>
        <v>607079679</v>
      </c>
      <c r="E56" s="146">
        <f>SUM(E51:E55)</f>
        <v>0</v>
      </c>
      <c r="F56" s="146">
        <f>SUM(F51:F55)</f>
        <v>0</v>
      </c>
      <c r="G56" s="146">
        <f t="shared" si="0"/>
        <v>607079679</v>
      </c>
      <c r="H56" s="234">
        <f t="shared" si="1"/>
        <v>602433295</v>
      </c>
    </row>
    <row r="57" spans="1:8" ht="15" customHeight="1" x14ac:dyDescent="0.3">
      <c r="A57" s="13" t="s">
        <v>556</v>
      </c>
      <c r="B57" s="6" t="s">
        <v>389</v>
      </c>
      <c r="C57" s="210"/>
      <c r="D57" s="210"/>
      <c r="E57" s="186"/>
      <c r="F57" s="186"/>
      <c r="G57" s="186">
        <f t="shared" si="0"/>
        <v>0</v>
      </c>
      <c r="H57" s="234">
        <f t="shared" si="1"/>
        <v>0</v>
      </c>
    </row>
    <row r="58" spans="1:8" ht="15" customHeight="1" x14ac:dyDescent="0.3">
      <c r="A58" s="13" t="s">
        <v>557</v>
      </c>
      <c r="B58" s="6" t="s">
        <v>390</v>
      </c>
      <c r="C58" s="210">
        <v>31200000</v>
      </c>
      <c r="D58" s="210">
        <v>31200000</v>
      </c>
      <c r="E58" s="186"/>
      <c r="F58" s="186"/>
      <c r="G58" s="186">
        <f t="shared" si="0"/>
        <v>31200000</v>
      </c>
      <c r="H58" s="234">
        <f t="shared" si="1"/>
        <v>0</v>
      </c>
    </row>
    <row r="59" spans="1:8" ht="15" customHeight="1" x14ac:dyDescent="0.3">
      <c r="A59" s="13" t="s">
        <v>391</v>
      </c>
      <c r="B59" s="6" t="s">
        <v>392</v>
      </c>
      <c r="C59" s="210"/>
      <c r="D59" s="210"/>
      <c r="E59" s="186"/>
      <c r="F59" s="186"/>
      <c r="G59" s="186">
        <f t="shared" si="0"/>
        <v>0</v>
      </c>
      <c r="H59" s="234">
        <f t="shared" si="1"/>
        <v>0</v>
      </c>
    </row>
    <row r="60" spans="1:8" ht="15" customHeight="1" x14ac:dyDescent="0.3">
      <c r="A60" s="13" t="s">
        <v>558</v>
      </c>
      <c r="B60" s="6" t="s">
        <v>393</v>
      </c>
      <c r="C60" s="210"/>
      <c r="D60" s="210"/>
      <c r="E60" s="186"/>
      <c r="F60" s="186"/>
      <c r="G60" s="186">
        <f t="shared" si="0"/>
        <v>0</v>
      </c>
      <c r="H60" s="234">
        <f t="shared" si="1"/>
        <v>0</v>
      </c>
    </row>
    <row r="61" spans="1:8" ht="15" customHeight="1" x14ac:dyDescent="0.3">
      <c r="A61" s="13" t="s">
        <v>394</v>
      </c>
      <c r="B61" s="6" t="s">
        <v>395</v>
      </c>
      <c r="C61" s="210"/>
      <c r="D61" s="210"/>
      <c r="E61" s="186"/>
      <c r="F61" s="186"/>
      <c r="G61" s="186">
        <f t="shared" si="0"/>
        <v>0</v>
      </c>
      <c r="H61" s="234">
        <f t="shared" si="1"/>
        <v>0</v>
      </c>
    </row>
    <row r="62" spans="1:8" ht="15" customHeight="1" x14ac:dyDescent="0.3">
      <c r="A62" s="38" t="s">
        <v>579</v>
      </c>
      <c r="B62" s="44" t="s">
        <v>396</v>
      </c>
      <c r="C62" s="211">
        <f>SUM(C57:C61)</f>
        <v>31200000</v>
      </c>
      <c r="D62" s="211">
        <f>SUM(D57:D61)</f>
        <v>31200000</v>
      </c>
      <c r="E62" s="146">
        <f>SUM(E57:E61)</f>
        <v>0</v>
      </c>
      <c r="F62" s="146">
        <f>SUM(F57:F61)</f>
        <v>0</v>
      </c>
      <c r="G62" s="146">
        <f t="shared" si="0"/>
        <v>31200000</v>
      </c>
      <c r="H62" s="234">
        <f t="shared" si="1"/>
        <v>0</v>
      </c>
    </row>
    <row r="63" spans="1:8" ht="15" customHeight="1" x14ac:dyDescent="0.3">
      <c r="A63" s="13" t="s">
        <v>402</v>
      </c>
      <c r="B63" s="6" t="s">
        <v>403</v>
      </c>
      <c r="C63" s="210"/>
      <c r="D63" s="210"/>
      <c r="E63" s="186"/>
      <c r="F63" s="186"/>
      <c r="G63" s="186">
        <f t="shared" si="0"/>
        <v>0</v>
      </c>
      <c r="H63" s="234">
        <f t="shared" si="1"/>
        <v>0</v>
      </c>
    </row>
    <row r="64" spans="1:8" ht="15" customHeight="1" x14ac:dyDescent="0.3">
      <c r="A64" s="5" t="s">
        <v>561</v>
      </c>
      <c r="B64" s="6" t="s">
        <v>404</v>
      </c>
      <c r="C64" s="210"/>
      <c r="D64" s="210"/>
      <c r="E64" s="186"/>
      <c r="F64" s="186"/>
      <c r="G64" s="186">
        <f t="shared" si="0"/>
        <v>0</v>
      </c>
      <c r="H64" s="234">
        <f t="shared" si="1"/>
        <v>0</v>
      </c>
    </row>
    <row r="65" spans="1:8" ht="15" customHeight="1" x14ac:dyDescent="0.3">
      <c r="A65" s="13" t="s">
        <v>562</v>
      </c>
      <c r="B65" s="6" t="s">
        <v>405</v>
      </c>
      <c r="C65" s="210"/>
      <c r="D65" s="210"/>
      <c r="E65" s="186"/>
      <c r="F65" s="186"/>
      <c r="G65" s="186">
        <f t="shared" si="0"/>
        <v>0</v>
      </c>
      <c r="H65" s="234">
        <f t="shared" si="1"/>
        <v>0</v>
      </c>
    </row>
    <row r="66" spans="1:8" ht="15" customHeight="1" x14ac:dyDescent="0.3">
      <c r="A66" s="38" t="s">
        <v>582</v>
      </c>
      <c r="B66" s="44" t="s">
        <v>406</v>
      </c>
      <c r="C66" s="211"/>
      <c r="D66" s="211"/>
      <c r="E66" s="146">
        <f>SUM(E63:E65)</f>
        <v>0</v>
      </c>
      <c r="F66" s="146">
        <f>SUM(F63:F65)</f>
        <v>0</v>
      </c>
      <c r="G66" s="186">
        <f t="shared" si="0"/>
        <v>0</v>
      </c>
      <c r="H66" s="234">
        <f t="shared" si="1"/>
        <v>0</v>
      </c>
    </row>
    <row r="67" spans="1:8" ht="15" customHeight="1" thickBot="1" x14ac:dyDescent="0.35">
      <c r="A67" s="119" t="s">
        <v>17</v>
      </c>
      <c r="B67" s="124"/>
      <c r="C67" s="210">
        <f>SUM(C56+C62+C66)</f>
        <v>35846384</v>
      </c>
      <c r="D67" s="210">
        <f>SUM(D56+D62+D66)</f>
        <v>638279679</v>
      </c>
      <c r="E67" s="195"/>
      <c r="F67" s="195"/>
      <c r="G67" s="186">
        <f t="shared" si="0"/>
        <v>638279679</v>
      </c>
      <c r="H67" s="234">
        <f t="shared" si="1"/>
        <v>602433295</v>
      </c>
    </row>
    <row r="68" spans="1:8" ht="16.2" thickBot="1" x14ac:dyDescent="0.35">
      <c r="A68" s="127" t="s">
        <v>581</v>
      </c>
      <c r="B68" s="120" t="s">
        <v>407</v>
      </c>
      <c r="C68" s="210">
        <f>SUM(C20+C34+C45+C49+C56+C62+C66)</f>
        <v>113603121</v>
      </c>
      <c r="D68" s="210">
        <f>SUM(D20+D34+D45+D49+D56+D62+D66)</f>
        <v>718456798</v>
      </c>
      <c r="E68" s="196">
        <f>SUM(E20+E34+E45+E49+E66,E62,E56)</f>
        <v>0</v>
      </c>
      <c r="F68" s="196">
        <f>SUM(F20+F34+F45+F49+F66,F62,F56)</f>
        <v>0</v>
      </c>
      <c r="G68" s="186">
        <f t="shared" si="0"/>
        <v>718456798</v>
      </c>
      <c r="H68" s="234">
        <f t="shared" si="1"/>
        <v>604853677</v>
      </c>
    </row>
    <row r="69" spans="1:8" ht="15.6" x14ac:dyDescent="0.3">
      <c r="A69" s="125" t="s">
        <v>70</v>
      </c>
      <c r="B69" s="126"/>
      <c r="C69" s="250"/>
      <c r="D69" s="250"/>
      <c r="E69" s="197"/>
      <c r="F69" s="197"/>
      <c r="G69" s="186">
        <f t="shared" si="0"/>
        <v>0</v>
      </c>
      <c r="H69" s="234">
        <f t="shared" si="1"/>
        <v>0</v>
      </c>
    </row>
    <row r="70" spans="1:8" ht="15.6" x14ac:dyDescent="0.3">
      <c r="A70" s="58" t="s">
        <v>71</v>
      </c>
      <c r="B70" s="57"/>
      <c r="C70" s="210"/>
      <c r="D70" s="210"/>
      <c r="E70" s="186"/>
      <c r="F70" s="186"/>
      <c r="G70" s="186">
        <f t="shared" si="0"/>
        <v>0</v>
      </c>
      <c r="H70" s="234">
        <f t="shared" si="1"/>
        <v>0</v>
      </c>
    </row>
    <row r="71" spans="1:8" x14ac:dyDescent="0.3">
      <c r="A71" s="36" t="s">
        <v>563</v>
      </c>
      <c r="B71" s="5" t="s">
        <v>408</v>
      </c>
      <c r="C71" s="210"/>
      <c r="D71" s="210"/>
      <c r="E71" s="186"/>
      <c r="F71" s="186"/>
      <c r="G71" s="186">
        <f t="shared" si="0"/>
        <v>0</v>
      </c>
      <c r="H71" s="234">
        <f t="shared" si="1"/>
        <v>0</v>
      </c>
    </row>
    <row r="72" spans="1:8" x14ac:dyDescent="0.3">
      <c r="A72" s="13" t="s">
        <v>409</v>
      </c>
      <c r="B72" s="5" t="s">
        <v>410</v>
      </c>
      <c r="C72" s="210"/>
      <c r="D72" s="210"/>
      <c r="E72" s="186"/>
      <c r="F72" s="186"/>
      <c r="G72" s="186">
        <f t="shared" si="0"/>
        <v>0</v>
      </c>
      <c r="H72" s="234">
        <f t="shared" si="1"/>
        <v>0</v>
      </c>
    </row>
    <row r="73" spans="1:8" x14ac:dyDescent="0.3">
      <c r="A73" s="36" t="s">
        <v>564</v>
      </c>
      <c r="B73" s="5" t="s">
        <v>411</v>
      </c>
      <c r="C73" s="210"/>
      <c r="D73" s="210"/>
      <c r="E73" s="186"/>
      <c r="F73" s="186"/>
      <c r="G73" s="186">
        <f t="shared" ref="G73:G98" si="2">D73</f>
        <v>0</v>
      </c>
      <c r="H73" s="234">
        <f t="shared" ref="H73:H98" si="3">G73-C73</f>
        <v>0</v>
      </c>
    </row>
    <row r="74" spans="1:8" x14ac:dyDescent="0.3">
      <c r="A74" s="15" t="s">
        <v>583</v>
      </c>
      <c r="B74" s="7" t="s">
        <v>412</v>
      </c>
      <c r="C74" s="210"/>
      <c r="D74" s="210"/>
      <c r="E74" s="186">
        <f>SUM(E71:E73)</f>
        <v>0</v>
      </c>
      <c r="F74" s="186">
        <f>SUM(F71:F73)</f>
        <v>0</v>
      </c>
      <c r="G74" s="186">
        <f t="shared" si="2"/>
        <v>0</v>
      </c>
      <c r="H74" s="234">
        <f t="shared" si="3"/>
        <v>0</v>
      </c>
    </row>
    <row r="75" spans="1:8" x14ac:dyDescent="0.3">
      <c r="A75" s="13" t="s">
        <v>565</v>
      </c>
      <c r="B75" s="5" t="s">
        <v>413</v>
      </c>
      <c r="C75" s="210"/>
      <c r="D75" s="210"/>
      <c r="E75" s="186"/>
      <c r="F75" s="186"/>
      <c r="G75" s="186">
        <f t="shared" si="2"/>
        <v>0</v>
      </c>
      <c r="H75" s="234">
        <f t="shared" si="3"/>
        <v>0</v>
      </c>
    </row>
    <row r="76" spans="1:8" x14ac:dyDescent="0.3">
      <c r="A76" s="36" t="s">
        <v>414</v>
      </c>
      <c r="B76" s="5" t="s">
        <v>415</v>
      </c>
      <c r="C76" s="210"/>
      <c r="D76" s="210"/>
      <c r="E76" s="186"/>
      <c r="F76" s="186"/>
      <c r="G76" s="186">
        <f t="shared" si="2"/>
        <v>0</v>
      </c>
      <c r="H76" s="234">
        <f t="shared" si="3"/>
        <v>0</v>
      </c>
    </row>
    <row r="77" spans="1:8" x14ac:dyDescent="0.3">
      <c r="A77" s="13" t="s">
        <v>566</v>
      </c>
      <c r="B77" s="5" t="s">
        <v>416</v>
      </c>
      <c r="C77" s="210"/>
      <c r="D77" s="210"/>
      <c r="E77" s="186"/>
      <c r="F77" s="186"/>
      <c r="G77" s="186">
        <f t="shared" si="2"/>
        <v>0</v>
      </c>
      <c r="H77" s="234">
        <f t="shared" si="3"/>
        <v>0</v>
      </c>
    </row>
    <row r="78" spans="1:8" x14ac:dyDescent="0.3">
      <c r="A78" s="36" t="s">
        <v>417</v>
      </c>
      <c r="B78" s="5" t="s">
        <v>418</v>
      </c>
      <c r="C78" s="210"/>
      <c r="D78" s="210"/>
      <c r="E78" s="186"/>
      <c r="F78" s="186"/>
      <c r="G78" s="186">
        <f t="shared" si="2"/>
        <v>0</v>
      </c>
      <c r="H78" s="234">
        <f t="shared" si="3"/>
        <v>0</v>
      </c>
    </row>
    <row r="79" spans="1:8" x14ac:dyDescent="0.3">
      <c r="A79" s="14" t="s">
        <v>584</v>
      </c>
      <c r="B79" s="7" t="s">
        <v>419</v>
      </c>
      <c r="C79" s="210"/>
      <c r="D79" s="210"/>
      <c r="E79" s="186">
        <f>SUM(E75:E78)</f>
        <v>0</v>
      </c>
      <c r="F79" s="186">
        <f>SUM(F75:F78)</f>
        <v>0</v>
      </c>
      <c r="G79" s="186">
        <f t="shared" si="2"/>
        <v>0</v>
      </c>
      <c r="H79" s="234">
        <f t="shared" si="3"/>
        <v>0</v>
      </c>
    </row>
    <row r="80" spans="1:8" x14ac:dyDescent="0.3">
      <c r="A80" s="5" t="s">
        <v>68</v>
      </c>
      <c r="B80" s="5" t="s">
        <v>420</v>
      </c>
      <c r="C80" s="210">
        <v>27899946</v>
      </c>
      <c r="D80" s="210">
        <v>27899946</v>
      </c>
      <c r="E80" s="186"/>
      <c r="F80" s="186"/>
      <c r="G80" s="186">
        <f t="shared" si="2"/>
        <v>27899946</v>
      </c>
      <c r="H80" s="234">
        <f t="shared" si="3"/>
        <v>0</v>
      </c>
    </row>
    <row r="81" spans="1:8" x14ac:dyDescent="0.3">
      <c r="A81" s="5" t="s">
        <v>69</v>
      </c>
      <c r="B81" s="5" t="s">
        <v>420</v>
      </c>
      <c r="C81" s="210"/>
      <c r="D81" s="210"/>
      <c r="E81" s="186"/>
      <c r="F81" s="186"/>
      <c r="G81" s="186">
        <f t="shared" si="2"/>
        <v>0</v>
      </c>
      <c r="H81" s="234">
        <f t="shared" si="3"/>
        <v>0</v>
      </c>
    </row>
    <row r="82" spans="1:8" x14ac:dyDescent="0.3">
      <c r="A82" s="5" t="s">
        <v>66</v>
      </c>
      <c r="B82" s="5" t="s">
        <v>421</v>
      </c>
      <c r="C82" s="210"/>
      <c r="D82" s="210"/>
      <c r="E82" s="186"/>
      <c r="F82" s="186"/>
      <c r="G82" s="186">
        <f t="shared" si="2"/>
        <v>0</v>
      </c>
      <c r="H82" s="234">
        <f t="shared" si="3"/>
        <v>0</v>
      </c>
    </row>
    <row r="83" spans="1:8" x14ac:dyDescent="0.3">
      <c r="A83" s="5" t="s">
        <v>67</v>
      </c>
      <c r="B83" s="5" t="s">
        <v>421</v>
      </c>
      <c r="C83" s="210"/>
      <c r="D83" s="210"/>
      <c r="E83" s="186"/>
      <c r="F83" s="186"/>
      <c r="G83" s="186">
        <f t="shared" si="2"/>
        <v>0</v>
      </c>
      <c r="H83" s="234">
        <f t="shared" si="3"/>
        <v>0</v>
      </c>
    </row>
    <row r="84" spans="1:8" x14ac:dyDescent="0.3">
      <c r="A84" s="7" t="s">
        <v>585</v>
      </c>
      <c r="B84" s="7" t="s">
        <v>422</v>
      </c>
      <c r="C84" s="210">
        <f>SUM(C80:C83)</f>
        <v>27899946</v>
      </c>
      <c r="D84" s="210">
        <f>SUM(D80:D83)</f>
        <v>27899946</v>
      </c>
      <c r="E84" s="186">
        <f>SUM(E80:E83)</f>
        <v>0</v>
      </c>
      <c r="F84" s="186">
        <f>SUM(F80:F83)</f>
        <v>0</v>
      </c>
      <c r="G84" s="186">
        <f t="shared" si="2"/>
        <v>27899946</v>
      </c>
      <c r="H84" s="234">
        <f t="shared" si="3"/>
        <v>0</v>
      </c>
    </row>
    <row r="85" spans="1:8" x14ac:dyDescent="0.3">
      <c r="A85" s="36" t="s">
        <v>423</v>
      </c>
      <c r="B85" s="5" t="s">
        <v>424</v>
      </c>
      <c r="C85" s="210"/>
      <c r="D85" s="210"/>
      <c r="E85" s="186"/>
      <c r="F85" s="186"/>
      <c r="G85" s="186">
        <f t="shared" si="2"/>
        <v>0</v>
      </c>
      <c r="H85" s="234">
        <f t="shared" si="3"/>
        <v>0</v>
      </c>
    </row>
    <row r="86" spans="1:8" x14ac:dyDescent="0.3">
      <c r="A86" s="36" t="s">
        <v>425</v>
      </c>
      <c r="B86" s="5" t="s">
        <v>426</v>
      </c>
      <c r="C86" s="210"/>
      <c r="D86" s="210"/>
      <c r="E86" s="186"/>
      <c r="F86" s="186"/>
      <c r="G86" s="186">
        <f t="shared" si="2"/>
        <v>0</v>
      </c>
      <c r="H86" s="234">
        <f t="shared" si="3"/>
        <v>0</v>
      </c>
    </row>
    <row r="87" spans="1:8" x14ac:dyDescent="0.3">
      <c r="A87" s="36" t="s">
        <v>427</v>
      </c>
      <c r="B87" s="5" t="s">
        <v>428</v>
      </c>
      <c r="C87" s="210"/>
      <c r="D87" s="210"/>
      <c r="E87" s="186"/>
      <c r="F87" s="186"/>
      <c r="G87" s="186">
        <f t="shared" si="2"/>
        <v>0</v>
      </c>
      <c r="H87" s="234">
        <f t="shared" si="3"/>
        <v>0</v>
      </c>
    </row>
    <row r="88" spans="1:8" x14ac:dyDescent="0.3">
      <c r="A88" s="36" t="s">
        <v>429</v>
      </c>
      <c r="B88" s="5" t="s">
        <v>430</v>
      </c>
      <c r="C88" s="210"/>
      <c r="D88" s="210"/>
      <c r="E88" s="186"/>
      <c r="F88" s="186"/>
      <c r="G88" s="186">
        <f t="shared" si="2"/>
        <v>0</v>
      </c>
      <c r="H88" s="234">
        <f t="shared" si="3"/>
        <v>0</v>
      </c>
    </row>
    <row r="89" spans="1:8" x14ac:dyDescent="0.3">
      <c r="A89" s="13" t="s">
        <v>567</v>
      </c>
      <c r="B89" s="5" t="s">
        <v>431</v>
      </c>
      <c r="C89" s="210"/>
      <c r="D89" s="210"/>
      <c r="E89" s="186"/>
      <c r="F89" s="186"/>
      <c r="G89" s="186">
        <f t="shared" si="2"/>
        <v>0</v>
      </c>
      <c r="H89" s="234">
        <f t="shared" si="3"/>
        <v>0</v>
      </c>
    </row>
    <row r="90" spans="1:8" x14ac:dyDescent="0.3">
      <c r="A90" s="15" t="s">
        <v>586</v>
      </c>
      <c r="B90" s="7" t="s">
        <v>432</v>
      </c>
      <c r="C90" s="211"/>
      <c r="D90" s="211"/>
      <c r="E90" s="146">
        <f>SUM(E84,E79,E74)</f>
        <v>0</v>
      </c>
      <c r="F90" s="146">
        <f>SUM(F84,F79,F74)</f>
        <v>0</v>
      </c>
      <c r="G90" s="186">
        <f t="shared" si="2"/>
        <v>0</v>
      </c>
      <c r="H90" s="234">
        <f t="shared" si="3"/>
        <v>0</v>
      </c>
    </row>
    <row r="91" spans="1:8" x14ac:dyDescent="0.3">
      <c r="A91" s="13" t="s">
        <v>433</v>
      </c>
      <c r="B91" s="5" t="s">
        <v>434</v>
      </c>
      <c r="C91" s="210"/>
      <c r="D91" s="210"/>
      <c r="E91" s="186"/>
      <c r="F91" s="186"/>
      <c r="G91" s="186">
        <f t="shared" si="2"/>
        <v>0</v>
      </c>
      <c r="H91" s="234">
        <f t="shared" si="3"/>
        <v>0</v>
      </c>
    </row>
    <row r="92" spans="1:8" x14ac:dyDescent="0.3">
      <c r="A92" s="13" t="s">
        <v>435</v>
      </c>
      <c r="B92" s="5" t="s">
        <v>436</v>
      </c>
      <c r="C92" s="210"/>
      <c r="D92" s="210"/>
      <c r="E92" s="186"/>
      <c r="F92" s="186"/>
      <c r="G92" s="186">
        <f t="shared" si="2"/>
        <v>0</v>
      </c>
      <c r="H92" s="234">
        <f t="shared" si="3"/>
        <v>0</v>
      </c>
    </row>
    <row r="93" spans="1:8" x14ac:dyDescent="0.3">
      <c r="A93" s="36" t="s">
        <v>437</v>
      </c>
      <c r="B93" s="5" t="s">
        <v>438</v>
      </c>
      <c r="C93" s="210"/>
      <c r="D93" s="210"/>
      <c r="E93" s="186"/>
      <c r="F93" s="186"/>
      <c r="G93" s="186">
        <f t="shared" si="2"/>
        <v>0</v>
      </c>
      <c r="H93" s="234">
        <f t="shared" si="3"/>
        <v>0</v>
      </c>
    </row>
    <row r="94" spans="1:8" x14ac:dyDescent="0.3">
      <c r="A94" s="36" t="s">
        <v>568</v>
      </c>
      <c r="B94" s="5" t="s">
        <v>439</v>
      </c>
      <c r="C94" s="210"/>
      <c r="D94" s="210"/>
      <c r="E94" s="186"/>
      <c r="F94" s="186"/>
      <c r="G94" s="186">
        <f t="shared" si="2"/>
        <v>0</v>
      </c>
      <c r="H94" s="234">
        <f t="shared" si="3"/>
        <v>0</v>
      </c>
    </row>
    <row r="95" spans="1:8" x14ac:dyDescent="0.3">
      <c r="A95" s="14" t="s">
        <v>587</v>
      </c>
      <c r="B95" s="7" t="s">
        <v>440</v>
      </c>
      <c r="C95" s="210"/>
      <c r="D95" s="210"/>
      <c r="E95" s="186">
        <f>SUM(E91:E94)</f>
        <v>0</v>
      </c>
      <c r="F95" s="186">
        <f>SUM(F91:F94)</f>
        <v>0</v>
      </c>
      <c r="G95" s="186">
        <f t="shared" si="2"/>
        <v>0</v>
      </c>
      <c r="H95" s="234">
        <f t="shared" si="3"/>
        <v>0</v>
      </c>
    </row>
    <row r="96" spans="1:8" ht="15" thickBot="1" x14ac:dyDescent="0.35">
      <c r="A96" s="122" t="s">
        <v>441</v>
      </c>
      <c r="B96" s="123" t="s">
        <v>442</v>
      </c>
      <c r="C96" s="212"/>
      <c r="D96" s="212"/>
      <c r="E96" s="195"/>
      <c r="F96" s="195"/>
      <c r="G96" s="186">
        <f t="shared" si="2"/>
        <v>0</v>
      </c>
      <c r="H96" s="234">
        <f t="shared" si="3"/>
        <v>0</v>
      </c>
    </row>
    <row r="97" spans="1:8" ht="16.2" thickBot="1" x14ac:dyDescent="0.35">
      <c r="A97" s="117" t="s">
        <v>588</v>
      </c>
      <c r="B97" s="118" t="s">
        <v>443</v>
      </c>
      <c r="C97" s="213">
        <f>SUM(C74+C79+C84+C90+C95+C96)</f>
        <v>27899946</v>
      </c>
      <c r="D97" s="213">
        <f>SUM(D74+D79+D84+D90+D95+D96)</f>
        <v>27899946</v>
      </c>
      <c r="E97" s="145">
        <f>SUM(E90+E95+E96)</f>
        <v>0</v>
      </c>
      <c r="F97" s="145">
        <f>SUM(F90+F95+F96)</f>
        <v>0</v>
      </c>
      <c r="G97" s="186">
        <f t="shared" si="2"/>
        <v>27899946</v>
      </c>
      <c r="H97" s="234">
        <f t="shared" si="3"/>
        <v>0</v>
      </c>
    </row>
    <row r="98" spans="1:8" ht="16.2" thickBot="1" x14ac:dyDescent="0.35">
      <c r="A98" s="105" t="s">
        <v>570</v>
      </c>
      <c r="B98" s="106"/>
      <c r="C98" s="213">
        <f>SUM(C68+C97)</f>
        <v>141503067</v>
      </c>
      <c r="D98" s="213">
        <f>SUM(D68+D97)</f>
        <v>746356744</v>
      </c>
      <c r="E98" s="145">
        <f>SUM(E68+E97)</f>
        <v>0</v>
      </c>
      <c r="F98" s="145">
        <f>SUM(F68+F97)</f>
        <v>0</v>
      </c>
      <c r="G98" s="186">
        <f t="shared" si="2"/>
        <v>746356744</v>
      </c>
      <c r="H98" s="234">
        <f t="shared" si="3"/>
        <v>604853677</v>
      </c>
    </row>
    <row r="99" spans="1:8" x14ac:dyDescent="0.3">
      <c r="C99" s="219"/>
      <c r="D99" s="219"/>
      <c r="G99" s="286" t="s">
        <v>676</v>
      </c>
    </row>
    <row r="100" spans="1:8" x14ac:dyDescent="0.3">
      <c r="C100" s="219"/>
      <c r="D100" s="219"/>
    </row>
    <row r="101" spans="1:8" x14ac:dyDescent="0.3">
      <c r="C101" s="219"/>
      <c r="D101" s="219"/>
    </row>
    <row r="102" spans="1:8" x14ac:dyDescent="0.3">
      <c r="C102" s="219"/>
      <c r="D102" s="219"/>
    </row>
    <row r="103" spans="1:8" x14ac:dyDescent="0.3">
      <c r="C103" s="219"/>
      <c r="D103" s="219"/>
    </row>
    <row r="104" spans="1:8" x14ac:dyDescent="0.3">
      <c r="C104" s="219"/>
      <c r="D104" s="219"/>
    </row>
    <row r="105" spans="1:8" x14ac:dyDescent="0.3">
      <c r="C105" s="219"/>
      <c r="D105" s="219"/>
    </row>
    <row r="106" spans="1:8" x14ac:dyDescent="0.3">
      <c r="C106" s="219"/>
      <c r="D106" s="219"/>
    </row>
    <row r="107" spans="1:8" x14ac:dyDescent="0.3">
      <c r="C107" s="219"/>
      <c r="D107" s="219"/>
    </row>
    <row r="108" spans="1:8" x14ac:dyDescent="0.3">
      <c r="C108" s="219"/>
      <c r="D108" s="219"/>
    </row>
    <row r="109" spans="1:8" x14ac:dyDescent="0.3">
      <c r="C109" s="219"/>
      <c r="D109" s="219"/>
    </row>
    <row r="110" spans="1:8" x14ac:dyDescent="0.3">
      <c r="C110" s="219"/>
      <c r="D110" s="219"/>
    </row>
    <row r="111" spans="1:8" x14ac:dyDescent="0.3">
      <c r="C111" s="219"/>
      <c r="D111" s="219"/>
    </row>
    <row r="112" spans="1:8" x14ac:dyDescent="0.3">
      <c r="C112" s="219"/>
      <c r="D112" s="219"/>
    </row>
    <row r="113" spans="3:4" x14ac:dyDescent="0.3">
      <c r="C113" s="219"/>
      <c r="D113" s="219"/>
    </row>
    <row r="114" spans="3:4" x14ac:dyDescent="0.3">
      <c r="C114" s="219"/>
      <c r="D114" s="219"/>
    </row>
    <row r="115" spans="3:4" x14ac:dyDescent="0.3">
      <c r="C115" s="219"/>
      <c r="D115" s="219"/>
    </row>
    <row r="116" spans="3:4" x14ac:dyDescent="0.3">
      <c r="C116" s="219"/>
      <c r="D116" s="219"/>
    </row>
    <row r="117" spans="3:4" x14ac:dyDescent="0.3">
      <c r="C117" s="219"/>
      <c r="D117" s="219"/>
    </row>
    <row r="118" spans="3:4" x14ac:dyDescent="0.3">
      <c r="C118" s="219"/>
      <c r="D118" s="219"/>
    </row>
    <row r="119" spans="3:4" x14ac:dyDescent="0.3">
      <c r="C119" s="219"/>
      <c r="D119" s="219"/>
    </row>
    <row r="120" spans="3:4" x14ac:dyDescent="0.3">
      <c r="C120" s="219"/>
      <c r="D120" s="219"/>
    </row>
    <row r="121" spans="3:4" x14ac:dyDescent="0.3">
      <c r="C121" s="219"/>
      <c r="D121" s="219"/>
    </row>
    <row r="122" spans="3:4" x14ac:dyDescent="0.3">
      <c r="C122" s="219"/>
      <c r="D122" s="219"/>
    </row>
    <row r="123" spans="3:4" x14ac:dyDescent="0.3">
      <c r="C123" s="219"/>
      <c r="D123" s="219"/>
    </row>
    <row r="124" spans="3:4" x14ac:dyDescent="0.3">
      <c r="C124" s="219"/>
      <c r="D124" s="219"/>
    </row>
    <row r="125" spans="3:4" x14ac:dyDescent="0.3">
      <c r="C125" s="219"/>
      <c r="D125" s="219"/>
    </row>
    <row r="126" spans="3:4" x14ac:dyDescent="0.3">
      <c r="C126" s="219"/>
      <c r="D126" s="219"/>
    </row>
    <row r="127" spans="3:4" x14ac:dyDescent="0.3">
      <c r="C127" s="219"/>
      <c r="D127" s="219"/>
    </row>
    <row r="128" spans="3:4" x14ac:dyDescent="0.3">
      <c r="C128" s="219"/>
      <c r="D128" s="219"/>
    </row>
    <row r="129" spans="3:4" x14ac:dyDescent="0.3">
      <c r="C129" s="219"/>
      <c r="D129" s="219"/>
    </row>
    <row r="130" spans="3:4" x14ac:dyDescent="0.3">
      <c r="C130" s="219"/>
      <c r="D130" s="219"/>
    </row>
    <row r="131" spans="3:4" x14ac:dyDescent="0.3">
      <c r="C131" s="219"/>
      <c r="D131" s="219"/>
    </row>
    <row r="132" spans="3:4" x14ac:dyDescent="0.3">
      <c r="C132" s="219"/>
      <c r="D132" s="219"/>
    </row>
    <row r="133" spans="3:4" x14ac:dyDescent="0.3">
      <c r="C133" s="219"/>
      <c r="D133" s="219"/>
    </row>
    <row r="134" spans="3:4" x14ac:dyDescent="0.3">
      <c r="C134" s="219"/>
      <c r="D134" s="219"/>
    </row>
    <row r="135" spans="3:4" x14ac:dyDescent="0.3">
      <c r="C135" s="219"/>
      <c r="D135" s="219"/>
    </row>
    <row r="136" spans="3:4" x14ac:dyDescent="0.3">
      <c r="C136" s="219"/>
      <c r="D136" s="219"/>
    </row>
    <row r="137" spans="3:4" x14ac:dyDescent="0.3">
      <c r="C137" s="219"/>
      <c r="D137" s="219"/>
    </row>
    <row r="138" spans="3:4" x14ac:dyDescent="0.3">
      <c r="C138" s="219"/>
      <c r="D138" s="219"/>
    </row>
    <row r="139" spans="3:4" x14ac:dyDescent="0.3">
      <c r="C139" s="219"/>
      <c r="D139" s="219"/>
    </row>
    <row r="140" spans="3:4" x14ac:dyDescent="0.3">
      <c r="C140" s="219"/>
      <c r="D140" s="219"/>
    </row>
    <row r="141" spans="3:4" x14ac:dyDescent="0.3">
      <c r="C141" s="219"/>
      <c r="D141" s="219"/>
    </row>
    <row r="142" spans="3:4" x14ac:dyDescent="0.3">
      <c r="C142" s="219"/>
      <c r="D142" s="219"/>
    </row>
    <row r="143" spans="3:4" x14ac:dyDescent="0.3">
      <c r="C143" s="219"/>
      <c r="D143" s="219"/>
    </row>
    <row r="144" spans="3:4" x14ac:dyDescent="0.3">
      <c r="C144" s="219"/>
      <c r="D144" s="219"/>
    </row>
    <row r="145" spans="3:4" x14ac:dyDescent="0.3">
      <c r="C145" s="219"/>
      <c r="D145" s="219"/>
    </row>
    <row r="146" spans="3:4" x14ac:dyDescent="0.3">
      <c r="C146" s="219"/>
      <c r="D146" s="219"/>
    </row>
    <row r="147" spans="3:4" x14ac:dyDescent="0.3">
      <c r="C147" s="219"/>
      <c r="D147" s="219"/>
    </row>
    <row r="148" spans="3:4" x14ac:dyDescent="0.3">
      <c r="C148" s="219"/>
      <c r="D148" s="219"/>
    </row>
    <row r="149" spans="3:4" x14ac:dyDescent="0.3">
      <c r="C149" s="219"/>
      <c r="D149" s="219"/>
    </row>
    <row r="150" spans="3:4" x14ac:dyDescent="0.3">
      <c r="C150" s="219"/>
      <c r="D150" s="219"/>
    </row>
    <row r="151" spans="3:4" x14ac:dyDescent="0.3">
      <c r="C151" s="219"/>
      <c r="D151" s="219"/>
    </row>
    <row r="152" spans="3:4" x14ac:dyDescent="0.3">
      <c r="C152" s="219"/>
      <c r="D152" s="219"/>
    </row>
    <row r="153" spans="3:4" x14ac:dyDescent="0.3">
      <c r="C153" s="219"/>
      <c r="D153" s="219"/>
    </row>
    <row r="154" spans="3:4" x14ac:dyDescent="0.3">
      <c r="C154" s="219"/>
      <c r="D154" s="219"/>
    </row>
    <row r="155" spans="3:4" x14ac:dyDescent="0.3">
      <c r="C155" s="219"/>
      <c r="D155" s="219"/>
    </row>
    <row r="156" spans="3:4" x14ac:dyDescent="0.3">
      <c r="C156" s="219"/>
      <c r="D156" s="219"/>
    </row>
    <row r="157" spans="3:4" x14ac:dyDescent="0.3">
      <c r="C157" s="219"/>
      <c r="D157" s="219"/>
    </row>
    <row r="158" spans="3:4" x14ac:dyDescent="0.3">
      <c r="C158" s="219"/>
      <c r="D158" s="219"/>
    </row>
    <row r="159" spans="3:4" x14ac:dyDescent="0.3">
      <c r="C159" s="219"/>
      <c r="D159" s="219"/>
    </row>
    <row r="160" spans="3:4" x14ac:dyDescent="0.3">
      <c r="C160" s="219"/>
      <c r="D160" s="219"/>
    </row>
    <row r="161" spans="3:4" x14ac:dyDescent="0.3">
      <c r="C161" s="219"/>
      <c r="D161" s="219"/>
    </row>
    <row r="162" spans="3:4" x14ac:dyDescent="0.3">
      <c r="C162" s="219"/>
      <c r="D162" s="219"/>
    </row>
    <row r="163" spans="3:4" x14ac:dyDescent="0.3">
      <c r="C163" s="219"/>
      <c r="D163" s="219"/>
    </row>
    <row r="164" spans="3:4" x14ac:dyDescent="0.3">
      <c r="C164" s="219"/>
      <c r="D164" s="219"/>
    </row>
    <row r="165" spans="3:4" x14ac:dyDescent="0.3">
      <c r="C165" s="219"/>
      <c r="D165" s="219"/>
    </row>
    <row r="166" spans="3:4" x14ac:dyDescent="0.3">
      <c r="C166" s="219"/>
      <c r="D166" s="219"/>
    </row>
    <row r="167" spans="3:4" x14ac:dyDescent="0.3">
      <c r="C167" s="219"/>
      <c r="D167" s="219"/>
    </row>
    <row r="168" spans="3:4" x14ac:dyDescent="0.3">
      <c r="C168" s="219"/>
      <c r="D168" s="219"/>
    </row>
    <row r="169" spans="3:4" x14ac:dyDescent="0.3">
      <c r="C169" s="219"/>
      <c r="D169" s="219"/>
    </row>
    <row r="170" spans="3:4" x14ac:dyDescent="0.3">
      <c r="C170" s="219"/>
      <c r="D170" s="219"/>
    </row>
    <row r="171" spans="3:4" x14ac:dyDescent="0.3">
      <c r="C171" s="219"/>
      <c r="D171" s="219"/>
    </row>
    <row r="172" spans="3:4" x14ac:dyDescent="0.3">
      <c r="C172" s="219"/>
      <c r="D172" s="219"/>
    </row>
    <row r="173" spans="3:4" x14ac:dyDescent="0.3">
      <c r="C173" s="219"/>
      <c r="D173" s="219"/>
    </row>
    <row r="174" spans="3:4" x14ac:dyDescent="0.3">
      <c r="C174" s="219"/>
      <c r="D174" s="219"/>
    </row>
    <row r="175" spans="3:4" x14ac:dyDescent="0.3">
      <c r="C175" s="219"/>
      <c r="D175" s="219"/>
    </row>
    <row r="176" spans="3:4" x14ac:dyDescent="0.3">
      <c r="C176" s="219"/>
      <c r="D176" s="219"/>
    </row>
    <row r="177" spans="3:4" x14ac:dyDescent="0.3">
      <c r="C177" s="219"/>
      <c r="D177" s="219"/>
    </row>
    <row r="178" spans="3:4" x14ac:dyDescent="0.3">
      <c r="C178" s="219"/>
      <c r="D178" s="219"/>
    </row>
    <row r="179" spans="3:4" x14ac:dyDescent="0.3">
      <c r="C179" s="219"/>
      <c r="D179" s="219"/>
    </row>
    <row r="180" spans="3:4" x14ac:dyDescent="0.3">
      <c r="C180" s="219"/>
      <c r="D180" s="219"/>
    </row>
    <row r="181" spans="3:4" x14ac:dyDescent="0.3">
      <c r="C181" s="219"/>
      <c r="D181" s="219"/>
    </row>
    <row r="182" spans="3:4" x14ac:dyDescent="0.3">
      <c r="C182" s="219"/>
      <c r="D182" s="219"/>
    </row>
    <row r="183" spans="3:4" x14ac:dyDescent="0.3">
      <c r="C183" s="219"/>
      <c r="D183" s="219"/>
    </row>
    <row r="184" spans="3:4" x14ac:dyDescent="0.3">
      <c r="C184" s="219"/>
      <c r="D184" s="219"/>
    </row>
    <row r="185" spans="3:4" x14ac:dyDescent="0.3">
      <c r="C185" s="219"/>
      <c r="D185" s="219"/>
    </row>
    <row r="186" spans="3:4" x14ac:dyDescent="0.3">
      <c r="C186" s="219"/>
      <c r="D186" s="219"/>
    </row>
    <row r="187" spans="3:4" x14ac:dyDescent="0.3">
      <c r="C187" s="219"/>
      <c r="D187" s="219"/>
    </row>
    <row r="188" spans="3:4" x14ac:dyDescent="0.3">
      <c r="C188" s="219"/>
      <c r="D188" s="219"/>
    </row>
    <row r="189" spans="3:4" x14ac:dyDescent="0.3">
      <c r="C189" s="219"/>
      <c r="D189" s="219"/>
    </row>
    <row r="190" spans="3:4" x14ac:dyDescent="0.3">
      <c r="C190" s="219"/>
      <c r="D190" s="219"/>
    </row>
    <row r="191" spans="3:4" x14ac:dyDescent="0.3">
      <c r="C191" s="219"/>
      <c r="D191" s="219"/>
    </row>
    <row r="192" spans="3:4" x14ac:dyDescent="0.3">
      <c r="C192" s="219"/>
      <c r="D192" s="219"/>
    </row>
    <row r="193" spans="3:4" x14ac:dyDescent="0.3">
      <c r="C193" s="219"/>
      <c r="D193" s="219"/>
    </row>
    <row r="194" spans="3:4" x14ac:dyDescent="0.3">
      <c r="C194" s="219"/>
      <c r="D194" s="219"/>
    </row>
    <row r="195" spans="3:4" x14ac:dyDescent="0.3">
      <c r="C195" s="219"/>
      <c r="D195" s="219"/>
    </row>
    <row r="196" spans="3:4" x14ac:dyDescent="0.3">
      <c r="C196" s="219"/>
      <c r="D196" s="219"/>
    </row>
    <row r="197" spans="3:4" x14ac:dyDescent="0.3">
      <c r="C197" s="219"/>
      <c r="D197" s="219"/>
    </row>
    <row r="198" spans="3:4" x14ac:dyDescent="0.3">
      <c r="C198" s="219"/>
      <c r="D198" s="219"/>
    </row>
    <row r="199" spans="3:4" x14ac:dyDescent="0.3">
      <c r="C199" s="219"/>
      <c r="D199" s="219"/>
    </row>
    <row r="200" spans="3:4" x14ac:dyDescent="0.3">
      <c r="C200" s="219"/>
      <c r="D200" s="219"/>
    </row>
    <row r="201" spans="3:4" x14ac:dyDescent="0.3">
      <c r="C201" s="219"/>
      <c r="D201" s="219"/>
    </row>
    <row r="202" spans="3:4" x14ac:dyDescent="0.3">
      <c r="C202" s="219"/>
      <c r="D202" s="219"/>
    </row>
    <row r="203" spans="3:4" x14ac:dyDescent="0.3">
      <c r="C203" s="219"/>
      <c r="D203" s="219"/>
    </row>
    <row r="204" spans="3:4" x14ac:dyDescent="0.3">
      <c r="C204" s="219"/>
      <c r="D204" s="219"/>
    </row>
    <row r="205" spans="3:4" x14ac:dyDescent="0.3">
      <c r="C205" s="219"/>
      <c r="D205" s="219"/>
    </row>
    <row r="206" spans="3:4" x14ac:dyDescent="0.3">
      <c r="C206" s="219"/>
      <c r="D206" s="219"/>
    </row>
    <row r="207" spans="3:4" x14ac:dyDescent="0.3">
      <c r="C207" s="219"/>
      <c r="D207" s="219"/>
    </row>
    <row r="208" spans="3:4" x14ac:dyDescent="0.3">
      <c r="C208" s="219"/>
      <c r="D208" s="219"/>
    </row>
    <row r="209" spans="3:4" x14ac:dyDescent="0.3">
      <c r="C209" s="219"/>
      <c r="D209" s="219"/>
    </row>
    <row r="210" spans="3:4" x14ac:dyDescent="0.3">
      <c r="C210" s="219"/>
      <c r="D210" s="219"/>
    </row>
    <row r="211" spans="3:4" x14ac:dyDescent="0.3">
      <c r="C211" s="219"/>
      <c r="D211" s="219"/>
    </row>
    <row r="212" spans="3:4" x14ac:dyDescent="0.3">
      <c r="C212" s="219"/>
      <c r="D212" s="219"/>
    </row>
    <row r="213" spans="3:4" x14ac:dyDescent="0.3">
      <c r="C213" s="219"/>
      <c r="D213" s="219"/>
    </row>
    <row r="214" spans="3:4" x14ac:dyDescent="0.3">
      <c r="C214" s="219"/>
      <c r="D214" s="219"/>
    </row>
    <row r="215" spans="3:4" x14ac:dyDescent="0.3">
      <c r="C215" s="219"/>
      <c r="D215" s="219"/>
    </row>
    <row r="216" spans="3:4" x14ac:dyDescent="0.3">
      <c r="C216" s="219"/>
      <c r="D216" s="219"/>
    </row>
    <row r="217" spans="3:4" x14ac:dyDescent="0.3">
      <c r="C217" s="219"/>
      <c r="D217" s="219"/>
    </row>
    <row r="218" spans="3:4" x14ac:dyDescent="0.3">
      <c r="C218" s="219"/>
      <c r="D218" s="219"/>
    </row>
    <row r="219" spans="3:4" x14ac:dyDescent="0.3">
      <c r="C219" s="219"/>
      <c r="D219" s="219"/>
    </row>
    <row r="220" spans="3:4" x14ac:dyDescent="0.3">
      <c r="C220" s="219"/>
      <c r="D220" s="219"/>
    </row>
    <row r="221" spans="3:4" x14ac:dyDescent="0.3">
      <c r="C221" s="219"/>
      <c r="D221" s="219"/>
    </row>
    <row r="222" spans="3:4" x14ac:dyDescent="0.3">
      <c r="C222" s="219"/>
      <c r="D222" s="219"/>
    </row>
    <row r="223" spans="3:4" x14ac:dyDescent="0.3">
      <c r="C223" s="219"/>
      <c r="D223" s="219"/>
    </row>
    <row r="224" spans="3:4" x14ac:dyDescent="0.3">
      <c r="C224" s="219"/>
      <c r="D224" s="219"/>
    </row>
    <row r="225" spans="3:4" x14ac:dyDescent="0.3">
      <c r="C225" s="194"/>
      <c r="D225" s="194"/>
    </row>
    <row r="226" spans="3:4" x14ac:dyDescent="0.3">
      <c r="C226" s="194"/>
      <c r="D226" s="194"/>
    </row>
    <row r="227" spans="3:4" x14ac:dyDescent="0.3">
      <c r="C227" s="194"/>
      <c r="D227" s="194"/>
    </row>
    <row r="228" spans="3:4" x14ac:dyDescent="0.3">
      <c r="C228" s="194"/>
      <c r="D228" s="194"/>
    </row>
    <row r="229" spans="3:4" x14ac:dyDescent="0.3">
      <c r="C229" s="194"/>
      <c r="D229" s="194"/>
    </row>
    <row r="230" spans="3:4" x14ac:dyDescent="0.3">
      <c r="C230" s="194"/>
      <c r="D230" s="194"/>
    </row>
    <row r="231" spans="3:4" x14ac:dyDescent="0.3">
      <c r="C231" s="194"/>
      <c r="D231" s="194"/>
    </row>
    <row r="232" spans="3:4" x14ac:dyDescent="0.3">
      <c r="C232" s="194"/>
      <c r="D232" s="194"/>
    </row>
    <row r="233" spans="3:4" x14ac:dyDescent="0.3">
      <c r="C233" s="194"/>
      <c r="D233" s="194"/>
    </row>
    <row r="234" spans="3:4" x14ac:dyDescent="0.3">
      <c r="C234" s="194"/>
      <c r="D234" s="194"/>
    </row>
    <row r="235" spans="3:4" x14ac:dyDescent="0.3">
      <c r="C235" s="194"/>
      <c r="D235" s="194"/>
    </row>
    <row r="236" spans="3:4" x14ac:dyDescent="0.3">
      <c r="C236" s="194"/>
      <c r="D236" s="194"/>
    </row>
    <row r="237" spans="3:4" x14ac:dyDescent="0.3">
      <c r="C237" s="194"/>
      <c r="D237" s="194"/>
    </row>
    <row r="238" spans="3:4" x14ac:dyDescent="0.3">
      <c r="C238" s="194"/>
      <c r="D238" s="194"/>
    </row>
    <row r="239" spans="3:4" x14ac:dyDescent="0.3">
      <c r="C239" s="194"/>
      <c r="D239" s="194"/>
    </row>
    <row r="240" spans="3:4" x14ac:dyDescent="0.3">
      <c r="C240" s="194"/>
      <c r="D240" s="194"/>
    </row>
    <row r="241" spans="3:4" x14ac:dyDescent="0.3">
      <c r="C241" s="194"/>
      <c r="D241" s="194"/>
    </row>
    <row r="242" spans="3:4" x14ac:dyDescent="0.3">
      <c r="C242" s="194"/>
      <c r="D242" s="194"/>
    </row>
    <row r="243" spans="3:4" x14ac:dyDescent="0.3">
      <c r="C243" s="194"/>
      <c r="D243" s="194"/>
    </row>
    <row r="244" spans="3:4" x14ac:dyDescent="0.3">
      <c r="C244" s="194"/>
      <c r="D244" s="194"/>
    </row>
    <row r="245" spans="3:4" x14ac:dyDescent="0.3">
      <c r="C245" s="194"/>
      <c r="D245" s="194"/>
    </row>
    <row r="246" spans="3:4" x14ac:dyDescent="0.3">
      <c r="C246" s="194"/>
      <c r="D246" s="194"/>
    </row>
    <row r="247" spans="3:4" x14ac:dyDescent="0.3">
      <c r="C247" s="194"/>
      <c r="D247" s="194"/>
    </row>
    <row r="248" spans="3:4" x14ac:dyDescent="0.3">
      <c r="C248" s="194"/>
      <c r="D248" s="194"/>
    </row>
    <row r="249" spans="3:4" x14ac:dyDescent="0.3">
      <c r="C249" s="194"/>
      <c r="D249" s="194"/>
    </row>
    <row r="250" spans="3:4" x14ac:dyDescent="0.3">
      <c r="C250" s="194"/>
      <c r="D250" s="194"/>
    </row>
    <row r="251" spans="3:4" x14ac:dyDescent="0.3">
      <c r="C251" s="194"/>
      <c r="D251" s="194"/>
    </row>
    <row r="252" spans="3:4" x14ac:dyDescent="0.3">
      <c r="C252" s="194"/>
      <c r="D252" s="194"/>
    </row>
    <row r="253" spans="3:4" x14ac:dyDescent="0.3">
      <c r="C253" s="194"/>
      <c r="D253" s="194"/>
    </row>
    <row r="254" spans="3:4" x14ac:dyDescent="0.3">
      <c r="C254" s="194"/>
      <c r="D254" s="194"/>
    </row>
    <row r="255" spans="3:4" x14ac:dyDescent="0.3">
      <c r="C255" s="194"/>
      <c r="D255" s="194"/>
    </row>
    <row r="256" spans="3:4" x14ac:dyDescent="0.3">
      <c r="C256" s="194"/>
      <c r="D256" s="194"/>
    </row>
    <row r="257" spans="3:4" x14ac:dyDescent="0.3">
      <c r="C257" s="194"/>
      <c r="D257" s="194"/>
    </row>
    <row r="258" spans="3:4" x14ac:dyDescent="0.3">
      <c r="C258" s="194"/>
      <c r="D258" s="194"/>
    </row>
    <row r="259" spans="3:4" x14ac:dyDescent="0.3">
      <c r="C259" s="194"/>
      <c r="D259" s="194"/>
    </row>
    <row r="260" spans="3:4" x14ac:dyDescent="0.3">
      <c r="C260" s="194"/>
      <c r="D260" s="194"/>
    </row>
    <row r="261" spans="3:4" x14ac:dyDescent="0.3">
      <c r="C261" s="194"/>
      <c r="D261" s="194"/>
    </row>
    <row r="262" spans="3:4" x14ac:dyDescent="0.3">
      <c r="C262" s="194"/>
      <c r="D262" s="194"/>
    </row>
    <row r="263" spans="3:4" x14ac:dyDescent="0.3">
      <c r="C263" s="194"/>
      <c r="D263" s="194"/>
    </row>
    <row r="264" spans="3:4" x14ac:dyDescent="0.3">
      <c r="C264" s="194"/>
      <c r="D264" s="194"/>
    </row>
    <row r="265" spans="3:4" x14ac:dyDescent="0.3">
      <c r="C265" s="194"/>
      <c r="D265" s="194"/>
    </row>
    <row r="266" spans="3:4" x14ac:dyDescent="0.3">
      <c r="C266" s="194"/>
      <c r="D266" s="194"/>
    </row>
    <row r="267" spans="3:4" x14ac:dyDescent="0.3">
      <c r="C267" s="194"/>
      <c r="D267" s="194"/>
    </row>
    <row r="268" spans="3:4" x14ac:dyDescent="0.3">
      <c r="C268" s="194"/>
      <c r="D268" s="194"/>
    </row>
    <row r="269" spans="3:4" x14ac:dyDescent="0.3">
      <c r="C269" s="194"/>
      <c r="D269" s="194"/>
    </row>
    <row r="270" spans="3:4" x14ac:dyDescent="0.3">
      <c r="C270" s="194"/>
      <c r="D270" s="194"/>
    </row>
    <row r="271" spans="3:4" x14ac:dyDescent="0.3">
      <c r="C271" s="194"/>
      <c r="D271" s="194"/>
    </row>
    <row r="272" spans="3:4" x14ac:dyDescent="0.3">
      <c r="C272" s="194"/>
      <c r="D272" s="194"/>
    </row>
    <row r="273" spans="3:4" x14ac:dyDescent="0.3">
      <c r="C273" s="194"/>
      <c r="D273" s="194"/>
    </row>
    <row r="274" spans="3:4" x14ac:dyDescent="0.3">
      <c r="C274" s="194"/>
      <c r="D274" s="194"/>
    </row>
    <row r="275" spans="3:4" x14ac:dyDescent="0.3">
      <c r="C275" s="194"/>
      <c r="D275" s="194"/>
    </row>
    <row r="276" spans="3:4" x14ac:dyDescent="0.3">
      <c r="C276" s="194"/>
      <c r="D276" s="194"/>
    </row>
    <row r="277" spans="3:4" x14ac:dyDescent="0.3">
      <c r="C277" s="194"/>
      <c r="D277" s="194"/>
    </row>
    <row r="278" spans="3:4" x14ac:dyDescent="0.3">
      <c r="C278" s="194"/>
      <c r="D278" s="194"/>
    </row>
    <row r="279" spans="3:4" x14ac:dyDescent="0.3">
      <c r="C279" s="194"/>
      <c r="D279" s="194"/>
    </row>
    <row r="280" spans="3:4" x14ac:dyDescent="0.3">
      <c r="C280" s="194"/>
      <c r="D280" s="194"/>
    </row>
    <row r="281" spans="3:4" x14ac:dyDescent="0.3">
      <c r="C281" s="194"/>
      <c r="D281" s="194"/>
    </row>
    <row r="282" spans="3:4" x14ac:dyDescent="0.3">
      <c r="C282" s="194"/>
      <c r="D282" s="194"/>
    </row>
    <row r="283" spans="3:4" x14ac:dyDescent="0.3">
      <c r="C283" s="194"/>
      <c r="D283" s="194"/>
    </row>
    <row r="284" spans="3:4" x14ac:dyDescent="0.3">
      <c r="C284" s="194"/>
      <c r="D284" s="194"/>
    </row>
    <row r="285" spans="3:4" x14ac:dyDescent="0.3">
      <c r="C285" s="194"/>
      <c r="D285" s="194"/>
    </row>
    <row r="286" spans="3:4" x14ac:dyDescent="0.3">
      <c r="C286" s="194"/>
      <c r="D286" s="194"/>
    </row>
    <row r="287" spans="3:4" x14ac:dyDescent="0.3">
      <c r="C287" s="194"/>
      <c r="D287" s="194"/>
    </row>
    <row r="288" spans="3:4" x14ac:dyDescent="0.3">
      <c r="C288" s="194"/>
      <c r="D288" s="194"/>
    </row>
    <row r="289" spans="3:4" x14ac:dyDescent="0.3">
      <c r="C289" s="194"/>
      <c r="D289" s="194"/>
    </row>
    <row r="290" spans="3:4" x14ac:dyDescent="0.3">
      <c r="C290" s="194"/>
      <c r="D290" s="194"/>
    </row>
    <row r="291" spans="3:4" x14ac:dyDescent="0.3">
      <c r="C291" s="194"/>
      <c r="D291" s="194"/>
    </row>
    <row r="292" spans="3:4" x14ac:dyDescent="0.3">
      <c r="C292" s="194"/>
      <c r="D292" s="194"/>
    </row>
    <row r="293" spans="3:4" x14ac:dyDescent="0.3">
      <c r="C293" s="194"/>
      <c r="D293" s="194"/>
    </row>
    <row r="294" spans="3:4" x14ac:dyDescent="0.3">
      <c r="C294" s="194"/>
      <c r="D294" s="194"/>
    </row>
    <row r="295" spans="3:4" x14ac:dyDescent="0.3">
      <c r="C295" s="194"/>
      <c r="D295" s="194"/>
    </row>
    <row r="296" spans="3:4" x14ac:dyDescent="0.3">
      <c r="C296" s="194"/>
      <c r="D296" s="194"/>
    </row>
    <row r="297" spans="3:4" x14ac:dyDescent="0.3">
      <c r="C297" s="194"/>
      <c r="D297" s="194"/>
    </row>
    <row r="298" spans="3:4" x14ac:dyDescent="0.3">
      <c r="C298" s="194"/>
      <c r="D298" s="194"/>
    </row>
    <row r="299" spans="3:4" x14ac:dyDescent="0.3">
      <c r="C299" s="194"/>
      <c r="D299" s="194"/>
    </row>
    <row r="300" spans="3:4" x14ac:dyDescent="0.3">
      <c r="C300" s="194"/>
      <c r="D300" s="194"/>
    </row>
    <row r="301" spans="3:4" x14ac:dyDescent="0.3">
      <c r="C301" s="194"/>
      <c r="D301" s="194"/>
    </row>
    <row r="302" spans="3:4" x14ac:dyDescent="0.3">
      <c r="C302" s="194"/>
      <c r="D302" s="194"/>
    </row>
    <row r="303" spans="3:4" x14ac:dyDescent="0.3">
      <c r="C303" s="194"/>
      <c r="D303" s="194"/>
    </row>
    <row r="304" spans="3:4" x14ac:dyDescent="0.3">
      <c r="C304" s="194"/>
      <c r="D304" s="194"/>
    </row>
    <row r="305" spans="3:4" x14ac:dyDescent="0.3">
      <c r="C305" s="194"/>
      <c r="D305" s="194"/>
    </row>
    <row r="306" spans="3:4" x14ac:dyDescent="0.3">
      <c r="C306" s="194"/>
      <c r="D306" s="194"/>
    </row>
    <row r="307" spans="3:4" x14ac:dyDescent="0.3">
      <c r="C307" s="194"/>
      <c r="D307" s="194"/>
    </row>
    <row r="308" spans="3:4" x14ac:dyDescent="0.3">
      <c r="C308" s="194"/>
      <c r="D308" s="194"/>
    </row>
    <row r="309" spans="3:4" x14ac:dyDescent="0.3">
      <c r="C309" s="194"/>
      <c r="D309" s="194"/>
    </row>
    <row r="310" spans="3:4" x14ac:dyDescent="0.3">
      <c r="C310" s="194"/>
      <c r="D310" s="194"/>
    </row>
    <row r="311" spans="3:4" x14ac:dyDescent="0.3">
      <c r="C311" s="194"/>
      <c r="D311" s="194"/>
    </row>
    <row r="312" spans="3:4" x14ac:dyDescent="0.3">
      <c r="C312" s="194"/>
      <c r="D312" s="194"/>
    </row>
    <row r="313" spans="3:4" x14ac:dyDescent="0.3">
      <c r="C313" s="194"/>
      <c r="D313" s="194"/>
    </row>
    <row r="314" spans="3:4" x14ac:dyDescent="0.3">
      <c r="C314" s="194"/>
      <c r="D314" s="194"/>
    </row>
    <row r="315" spans="3:4" x14ac:dyDescent="0.3">
      <c r="C315" s="194"/>
      <c r="D315" s="194"/>
    </row>
    <row r="316" spans="3:4" x14ac:dyDescent="0.3">
      <c r="C316" s="194"/>
      <c r="D316" s="194"/>
    </row>
    <row r="317" spans="3:4" x14ac:dyDescent="0.3">
      <c r="C317" s="194"/>
      <c r="D317" s="194"/>
    </row>
    <row r="318" spans="3:4" x14ac:dyDescent="0.3">
      <c r="C318" s="194"/>
      <c r="D318" s="194"/>
    </row>
    <row r="319" spans="3:4" x14ac:dyDescent="0.3">
      <c r="C319" s="194"/>
      <c r="D319" s="194"/>
    </row>
    <row r="320" spans="3:4" x14ac:dyDescent="0.3">
      <c r="C320" s="194"/>
      <c r="D320" s="194"/>
    </row>
    <row r="321" spans="3:4" x14ac:dyDescent="0.3">
      <c r="C321" s="194"/>
      <c r="D321" s="194"/>
    </row>
    <row r="322" spans="3:4" x14ac:dyDescent="0.3">
      <c r="C322" s="194"/>
      <c r="D322" s="194"/>
    </row>
    <row r="323" spans="3:4" x14ac:dyDescent="0.3">
      <c r="C323" s="194"/>
      <c r="D323" s="194"/>
    </row>
    <row r="324" spans="3:4" x14ac:dyDescent="0.3">
      <c r="C324" s="194"/>
      <c r="D324" s="194"/>
    </row>
    <row r="325" spans="3:4" x14ac:dyDescent="0.3">
      <c r="C325" s="194"/>
      <c r="D325" s="194"/>
    </row>
    <row r="326" spans="3:4" x14ac:dyDescent="0.3">
      <c r="C326" s="194"/>
      <c r="D326" s="194"/>
    </row>
    <row r="327" spans="3:4" x14ac:dyDescent="0.3">
      <c r="C327" s="194"/>
      <c r="D327" s="194"/>
    </row>
    <row r="328" spans="3:4" x14ac:dyDescent="0.3">
      <c r="C328" s="194"/>
      <c r="D328" s="194"/>
    </row>
    <row r="329" spans="3:4" x14ac:dyDescent="0.3">
      <c r="C329" s="194"/>
      <c r="D329" s="194"/>
    </row>
    <row r="330" spans="3:4" x14ac:dyDescent="0.3">
      <c r="C330" s="194"/>
      <c r="D330" s="194"/>
    </row>
    <row r="331" spans="3:4" x14ac:dyDescent="0.3">
      <c r="C331" s="194"/>
      <c r="D331" s="194"/>
    </row>
    <row r="332" spans="3:4" x14ac:dyDescent="0.3">
      <c r="C332" s="194"/>
      <c r="D332" s="194"/>
    </row>
    <row r="333" spans="3:4" x14ac:dyDescent="0.3">
      <c r="C333" s="194"/>
      <c r="D333" s="194"/>
    </row>
    <row r="334" spans="3:4" x14ac:dyDescent="0.3">
      <c r="C334" s="194"/>
      <c r="D334" s="194"/>
    </row>
    <row r="335" spans="3:4" x14ac:dyDescent="0.3">
      <c r="C335" s="194"/>
      <c r="D335" s="194"/>
    </row>
    <row r="336" spans="3:4" x14ac:dyDescent="0.3">
      <c r="C336" s="194"/>
      <c r="D336" s="194"/>
    </row>
    <row r="337" spans="3:4" x14ac:dyDescent="0.3">
      <c r="C337" s="194"/>
      <c r="D337" s="194"/>
    </row>
    <row r="338" spans="3:4" x14ac:dyDescent="0.3">
      <c r="C338" s="194"/>
      <c r="D338" s="194"/>
    </row>
    <row r="339" spans="3:4" x14ac:dyDescent="0.3">
      <c r="C339" s="194"/>
      <c r="D339" s="194"/>
    </row>
    <row r="340" spans="3:4" x14ac:dyDescent="0.3">
      <c r="C340" s="194"/>
      <c r="D340" s="194"/>
    </row>
    <row r="341" spans="3:4" x14ac:dyDescent="0.3">
      <c r="C341" s="194"/>
      <c r="D341" s="194"/>
    </row>
    <row r="342" spans="3:4" x14ac:dyDescent="0.3">
      <c r="C342" s="194"/>
      <c r="D342" s="194"/>
    </row>
    <row r="343" spans="3:4" x14ac:dyDescent="0.3">
      <c r="C343" s="194"/>
      <c r="D343" s="194"/>
    </row>
    <row r="344" spans="3:4" x14ac:dyDescent="0.3">
      <c r="C344" s="194"/>
      <c r="D344" s="194"/>
    </row>
    <row r="345" spans="3:4" x14ac:dyDescent="0.3">
      <c r="C345" s="194"/>
      <c r="D345" s="194"/>
    </row>
    <row r="346" spans="3:4" x14ac:dyDescent="0.3">
      <c r="C346" s="194"/>
      <c r="D346" s="194"/>
    </row>
    <row r="347" spans="3:4" x14ac:dyDescent="0.3">
      <c r="C347" s="194"/>
      <c r="D347" s="194"/>
    </row>
    <row r="348" spans="3:4" x14ac:dyDescent="0.3">
      <c r="C348" s="194"/>
      <c r="D348" s="194"/>
    </row>
    <row r="349" spans="3:4" x14ac:dyDescent="0.3">
      <c r="C349" s="194"/>
      <c r="D349" s="194"/>
    </row>
    <row r="350" spans="3:4" x14ac:dyDescent="0.3">
      <c r="C350" s="194"/>
      <c r="D350" s="194"/>
    </row>
    <row r="351" spans="3:4" x14ac:dyDescent="0.3">
      <c r="C351" s="194"/>
      <c r="D351" s="194"/>
    </row>
    <row r="352" spans="3:4" x14ac:dyDescent="0.3">
      <c r="C352" s="194"/>
      <c r="D352" s="194"/>
    </row>
    <row r="353" spans="3:4" x14ac:dyDescent="0.3">
      <c r="C353" s="194"/>
      <c r="D353" s="194"/>
    </row>
    <row r="354" spans="3:4" x14ac:dyDescent="0.3">
      <c r="C354" s="194"/>
      <c r="D354" s="194"/>
    </row>
    <row r="355" spans="3:4" x14ac:dyDescent="0.3">
      <c r="C355" s="194"/>
      <c r="D355" s="194"/>
    </row>
    <row r="356" spans="3:4" x14ac:dyDescent="0.3">
      <c r="C356" s="194"/>
      <c r="D356" s="194"/>
    </row>
    <row r="357" spans="3:4" x14ac:dyDescent="0.3">
      <c r="C357" s="194"/>
      <c r="D357" s="194"/>
    </row>
    <row r="358" spans="3:4" x14ac:dyDescent="0.3">
      <c r="C358" s="194"/>
      <c r="D358" s="194"/>
    </row>
    <row r="359" spans="3:4" x14ac:dyDescent="0.3">
      <c r="C359" s="194"/>
      <c r="D359" s="194"/>
    </row>
    <row r="360" spans="3:4" x14ac:dyDescent="0.3">
      <c r="C360" s="194"/>
      <c r="D360" s="194"/>
    </row>
    <row r="361" spans="3:4" x14ac:dyDescent="0.3">
      <c r="C361" s="194"/>
      <c r="D361" s="194"/>
    </row>
    <row r="362" spans="3:4" x14ac:dyDescent="0.3">
      <c r="C362" s="194"/>
      <c r="D362" s="194"/>
    </row>
    <row r="363" spans="3:4" x14ac:dyDescent="0.3">
      <c r="C363" s="194"/>
      <c r="D363" s="194"/>
    </row>
    <row r="364" spans="3:4" x14ac:dyDescent="0.3">
      <c r="C364" s="194"/>
      <c r="D364" s="194"/>
    </row>
    <row r="365" spans="3:4" x14ac:dyDescent="0.3">
      <c r="C365" s="194"/>
      <c r="D365" s="194"/>
    </row>
    <row r="366" spans="3:4" x14ac:dyDescent="0.3">
      <c r="C366" s="194"/>
      <c r="D366" s="194"/>
    </row>
    <row r="367" spans="3:4" x14ac:dyDescent="0.3">
      <c r="C367" s="194"/>
      <c r="D367" s="194"/>
    </row>
    <row r="368" spans="3:4" x14ac:dyDescent="0.3">
      <c r="C368" s="194"/>
      <c r="D368" s="194"/>
    </row>
    <row r="369" spans="3:4" x14ac:dyDescent="0.3">
      <c r="C369" s="194"/>
      <c r="D369" s="194"/>
    </row>
    <row r="370" spans="3:4" x14ac:dyDescent="0.3">
      <c r="C370" s="194"/>
      <c r="D370" s="194"/>
    </row>
    <row r="371" spans="3:4" x14ac:dyDescent="0.3">
      <c r="C371" s="194"/>
      <c r="D371" s="194"/>
    </row>
    <row r="372" spans="3:4" x14ac:dyDescent="0.3">
      <c r="C372" s="194"/>
      <c r="D372" s="194"/>
    </row>
    <row r="373" spans="3:4" x14ac:dyDescent="0.3">
      <c r="C373" s="194"/>
      <c r="D373" s="194"/>
    </row>
    <row r="374" spans="3:4" x14ac:dyDescent="0.3">
      <c r="C374" s="194"/>
      <c r="D374" s="194"/>
    </row>
    <row r="375" spans="3:4" x14ac:dyDescent="0.3">
      <c r="C375" s="194"/>
      <c r="D375" s="194"/>
    </row>
    <row r="376" spans="3:4" x14ac:dyDescent="0.3">
      <c r="C376" s="194"/>
      <c r="D376" s="194"/>
    </row>
    <row r="377" spans="3:4" x14ac:dyDescent="0.3">
      <c r="C377" s="194"/>
      <c r="D377" s="194"/>
    </row>
    <row r="378" spans="3:4" x14ac:dyDescent="0.3">
      <c r="C378" s="194"/>
      <c r="D378" s="194"/>
    </row>
    <row r="379" spans="3:4" x14ac:dyDescent="0.3">
      <c r="C379" s="194"/>
      <c r="D379" s="194"/>
    </row>
    <row r="380" spans="3:4" x14ac:dyDescent="0.3">
      <c r="C380" s="194"/>
      <c r="D380" s="194"/>
    </row>
    <row r="381" spans="3:4" x14ac:dyDescent="0.3">
      <c r="C381" s="194"/>
      <c r="D381" s="194"/>
    </row>
    <row r="382" spans="3:4" x14ac:dyDescent="0.3">
      <c r="C382" s="194"/>
      <c r="D382" s="194"/>
    </row>
    <row r="383" spans="3:4" x14ac:dyDescent="0.3">
      <c r="C383" s="194"/>
      <c r="D383" s="194"/>
    </row>
    <row r="384" spans="3:4" x14ac:dyDescent="0.3">
      <c r="C384" s="194"/>
      <c r="D384" s="194"/>
    </row>
    <row r="385" spans="3:4" x14ac:dyDescent="0.3">
      <c r="C385" s="194"/>
      <c r="D385" s="194"/>
    </row>
    <row r="386" spans="3:4" x14ac:dyDescent="0.3">
      <c r="C386" s="194"/>
      <c r="D386" s="194"/>
    </row>
    <row r="387" spans="3:4" x14ac:dyDescent="0.3">
      <c r="C387" s="194"/>
      <c r="D387" s="194"/>
    </row>
    <row r="388" spans="3:4" x14ac:dyDescent="0.3">
      <c r="C388" s="194"/>
      <c r="D388" s="194"/>
    </row>
    <row r="389" spans="3:4" x14ac:dyDescent="0.3">
      <c r="C389" s="194"/>
      <c r="D389" s="194"/>
    </row>
    <row r="390" spans="3:4" x14ac:dyDescent="0.3">
      <c r="C390" s="194"/>
      <c r="D390" s="194"/>
    </row>
    <row r="391" spans="3:4" x14ac:dyDescent="0.3">
      <c r="C391" s="194"/>
      <c r="D391" s="194"/>
    </row>
    <row r="392" spans="3:4" x14ac:dyDescent="0.3">
      <c r="C392" s="194"/>
      <c r="D392" s="194"/>
    </row>
    <row r="393" spans="3:4" x14ac:dyDescent="0.3">
      <c r="C393" s="194"/>
      <c r="D393" s="194"/>
    </row>
    <row r="394" spans="3:4" x14ac:dyDescent="0.3">
      <c r="C394" s="194"/>
      <c r="D394" s="194"/>
    </row>
    <row r="395" spans="3:4" x14ac:dyDescent="0.3">
      <c r="C395" s="194"/>
      <c r="D395" s="194"/>
    </row>
    <row r="396" spans="3:4" x14ac:dyDescent="0.3">
      <c r="C396" s="194"/>
      <c r="D396" s="194"/>
    </row>
    <row r="397" spans="3:4" x14ac:dyDescent="0.3">
      <c r="C397" s="194"/>
      <c r="D397" s="194"/>
    </row>
    <row r="398" spans="3:4" x14ac:dyDescent="0.3">
      <c r="C398" s="194"/>
      <c r="D398" s="194"/>
    </row>
    <row r="399" spans="3:4" x14ac:dyDescent="0.3">
      <c r="C399" s="194"/>
      <c r="D399" s="194"/>
    </row>
    <row r="400" spans="3:4" x14ac:dyDescent="0.3">
      <c r="C400" s="194"/>
      <c r="D400" s="194"/>
    </row>
    <row r="401" spans="3:4" x14ac:dyDescent="0.3">
      <c r="C401" s="194"/>
      <c r="D401" s="194"/>
    </row>
    <row r="402" spans="3:4" x14ac:dyDescent="0.3">
      <c r="C402" s="194"/>
      <c r="D402" s="194"/>
    </row>
    <row r="403" spans="3:4" x14ac:dyDescent="0.3">
      <c r="C403" s="194"/>
      <c r="D403" s="194"/>
    </row>
    <row r="404" spans="3:4" x14ac:dyDescent="0.3">
      <c r="C404" s="194"/>
      <c r="D404" s="194"/>
    </row>
    <row r="405" spans="3:4" x14ac:dyDescent="0.3">
      <c r="C405" s="194"/>
      <c r="D405" s="194"/>
    </row>
    <row r="406" spans="3:4" x14ac:dyDescent="0.3">
      <c r="C406" s="194"/>
      <c r="D406" s="194"/>
    </row>
    <row r="407" spans="3:4" x14ac:dyDescent="0.3">
      <c r="C407" s="194"/>
      <c r="D407" s="194"/>
    </row>
    <row r="408" spans="3:4" x14ac:dyDescent="0.3">
      <c r="C408" s="194"/>
      <c r="D408" s="194"/>
    </row>
    <row r="409" spans="3:4" x14ac:dyDescent="0.3">
      <c r="C409" s="194"/>
      <c r="D409" s="194"/>
    </row>
    <row r="410" spans="3:4" x14ac:dyDescent="0.3">
      <c r="C410" s="194"/>
      <c r="D410" s="194"/>
    </row>
    <row r="411" spans="3:4" x14ac:dyDescent="0.3">
      <c r="C411" s="194"/>
      <c r="D411" s="194"/>
    </row>
    <row r="412" spans="3:4" x14ac:dyDescent="0.3">
      <c r="C412" s="194"/>
      <c r="D412" s="194"/>
    </row>
    <row r="413" spans="3:4" x14ac:dyDescent="0.3">
      <c r="C413" s="194"/>
      <c r="D413" s="194"/>
    </row>
    <row r="414" spans="3:4" x14ac:dyDescent="0.3">
      <c r="C414" s="194"/>
      <c r="D414" s="194"/>
    </row>
    <row r="415" spans="3:4" x14ac:dyDescent="0.3">
      <c r="C415" s="194"/>
      <c r="D415" s="194"/>
    </row>
    <row r="416" spans="3:4" x14ac:dyDescent="0.3">
      <c r="C416" s="194"/>
      <c r="D416" s="194"/>
    </row>
    <row r="417" spans="3:4" x14ac:dyDescent="0.3">
      <c r="C417" s="194"/>
      <c r="D417" s="194"/>
    </row>
    <row r="418" spans="3:4" x14ac:dyDescent="0.3">
      <c r="C418" s="194"/>
      <c r="D418" s="194"/>
    </row>
    <row r="419" spans="3:4" x14ac:dyDescent="0.3">
      <c r="C419" s="194"/>
      <c r="D419" s="194"/>
    </row>
    <row r="420" spans="3:4" x14ac:dyDescent="0.3">
      <c r="C420" s="194"/>
      <c r="D420" s="194"/>
    </row>
    <row r="421" spans="3:4" x14ac:dyDescent="0.3">
      <c r="C421" s="194"/>
      <c r="D421" s="194"/>
    </row>
    <row r="422" spans="3:4" x14ac:dyDescent="0.3">
      <c r="C422" s="194"/>
      <c r="D422" s="194"/>
    </row>
    <row r="423" spans="3:4" x14ac:dyDescent="0.3">
      <c r="C423" s="194"/>
      <c r="D423" s="194"/>
    </row>
    <row r="424" spans="3:4" x14ac:dyDescent="0.3">
      <c r="C424" s="194"/>
      <c r="D424" s="194"/>
    </row>
    <row r="425" spans="3:4" x14ac:dyDescent="0.3">
      <c r="C425" s="194"/>
      <c r="D425" s="194"/>
    </row>
    <row r="426" spans="3:4" x14ac:dyDescent="0.3">
      <c r="C426" s="194"/>
      <c r="D426" s="194"/>
    </row>
    <row r="427" spans="3:4" x14ac:dyDescent="0.3">
      <c r="C427" s="194"/>
      <c r="D427" s="194"/>
    </row>
  </sheetData>
  <mergeCells count="1">
    <mergeCell ref="A2:G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headerFooter>
    <oddHeader>&amp;C5. melléklet az /2020. (......) 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opLeftCell="A73" zoomScaleNormal="100" zoomScaleSheetLayoutView="87" workbookViewId="0">
      <selection activeCell="A4" sqref="A4:G96"/>
    </sheetView>
  </sheetViews>
  <sheetFormatPr defaultRowHeight="14.4" x14ac:dyDescent="0.3"/>
  <cols>
    <col min="1" max="1" width="92.5546875" customWidth="1"/>
    <col min="3" max="3" width="14.21875" style="181" bestFit="1" customWidth="1"/>
    <col min="4" max="5" width="14.21875" style="181" customWidth="1"/>
    <col min="6" max="6" width="14" style="181" customWidth="1"/>
    <col min="7" max="7" width="14.21875" style="181" bestFit="1" customWidth="1"/>
  </cols>
  <sheetData>
    <row r="1" spans="1:8" ht="24" customHeight="1" x14ac:dyDescent="0.35">
      <c r="A1" s="369" t="s">
        <v>692</v>
      </c>
      <c r="B1" s="373"/>
      <c r="C1" s="373"/>
      <c r="D1" s="373"/>
      <c r="E1" s="373"/>
      <c r="F1" s="373"/>
      <c r="G1" s="372"/>
    </row>
    <row r="2" spans="1:8" ht="24" customHeight="1" x14ac:dyDescent="0.3">
      <c r="A2" s="367" t="s">
        <v>694</v>
      </c>
      <c r="B2" s="367"/>
      <c r="C2" s="367"/>
      <c r="D2" s="367"/>
      <c r="E2" s="367"/>
      <c r="F2" s="367"/>
      <c r="G2" s="367"/>
      <c r="H2" s="77"/>
    </row>
    <row r="3" spans="1:8" ht="18" x14ac:dyDescent="0.35">
      <c r="A3" s="42"/>
    </row>
    <row r="4" spans="1:8" x14ac:dyDescent="0.3">
      <c r="A4" s="87" t="s">
        <v>669</v>
      </c>
    </row>
    <row r="5" spans="1:8" ht="53.4" x14ac:dyDescent="0.3">
      <c r="A5" s="2" t="s">
        <v>144</v>
      </c>
      <c r="B5" s="3" t="s">
        <v>117</v>
      </c>
      <c r="C5" s="265" t="s">
        <v>704</v>
      </c>
      <c r="D5" s="265" t="s">
        <v>681</v>
      </c>
      <c r="E5" s="199" t="s">
        <v>20</v>
      </c>
      <c r="F5" s="199" t="s">
        <v>21</v>
      </c>
      <c r="G5" s="202" t="s">
        <v>110</v>
      </c>
    </row>
    <row r="6" spans="1:8" ht="15" customHeight="1" x14ac:dyDescent="0.3">
      <c r="A6" s="31" t="s">
        <v>322</v>
      </c>
      <c r="B6" s="6" t="s">
        <v>323</v>
      </c>
      <c r="C6" s="210">
        <v>0</v>
      </c>
      <c r="D6" s="210">
        <v>0</v>
      </c>
      <c r="E6" s="186"/>
      <c r="F6" s="186"/>
      <c r="G6" s="186">
        <f>D6</f>
        <v>0</v>
      </c>
    </row>
    <row r="7" spans="1:8" ht="15" customHeight="1" x14ac:dyDescent="0.3">
      <c r="A7" s="5" t="s">
        <v>324</v>
      </c>
      <c r="B7" s="6" t="s">
        <v>325</v>
      </c>
      <c r="C7" s="210">
        <v>0</v>
      </c>
      <c r="D7" s="210">
        <v>0</v>
      </c>
      <c r="E7" s="186"/>
      <c r="F7" s="186"/>
      <c r="G7" s="186">
        <f t="shared" ref="G7:G70" si="0">D7</f>
        <v>0</v>
      </c>
    </row>
    <row r="8" spans="1:8" ht="15" customHeight="1" x14ac:dyDescent="0.3">
      <c r="A8" s="5" t="s">
        <v>326</v>
      </c>
      <c r="B8" s="6" t="s">
        <v>327</v>
      </c>
      <c r="C8" s="210">
        <v>0</v>
      </c>
      <c r="D8" s="210">
        <v>0</v>
      </c>
      <c r="E8" s="186"/>
      <c r="F8" s="186"/>
      <c r="G8" s="186">
        <f t="shared" si="0"/>
        <v>0</v>
      </c>
    </row>
    <row r="9" spans="1:8" ht="15" customHeight="1" x14ac:dyDescent="0.3">
      <c r="A9" s="5" t="s">
        <v>328</v>
      </c>
      <c r="B9" s="6" t="s">
        <v>329</v>
      </c>
      <c r="C9" s="210">
        <v>0</v>
      </c>
      <c r="D9" s="210">
        <v>0</v>
      </c>
      <c r="E9" s="186"/>
      <c r="F9" s="186"/>
      <c r="G9" s="186">
        <f t="shared" si="0"/>
        <v>0</v>
      </c>
    </row>
    <row r="10" spans="1:8" ht="15" customHeight="1" x14ac:dyDescent="0.3">
      <c r="A10" s="5" t="s">
        <v>330</v>
      </c>
      <c r="B10" s="6" t="s">
        <v>331</v>
      </c>
      <c r="C10" s="210">
        <v>0</v>
      </c>
      <c r="D10" s="210">
        <v>0</v>
      </c>
      <c r="E10" s="186"/>
      <c r="F10" s="186"/>
      <c r="G10" s="186">
        <f t="shared" si="0"/>
        <v>0</v>
      </c>
    </row>
    <row r="11" spans="1:8" ht="15" customHeight="1" x14ac:dyDescent="0.3">
      <c r="A11" s="5" t="s">
        <v>332</v>
      </c>
      <c r="B11" s="6" t="s">
        <v>333</v>
      </c>
      <c r="C11" s="210">
        <v>0</v>
      </c>
      <c r="D11" s="210">
        <v>0</v>
      </c>
      <c r="E11" s="186"/>
      <c r="F11" s="186"/>
      <c r="G11" s="186">
        <f t="shared" si="0"/>
        <v>0</v>
      </c>
    </row>
    <row r="12" spans="1:8" ht="15" customHeight="1" x14ac:dyDescent="0.3">
      <c r="A12" s="7" t="s">
        <v>572</v>
      </c>
      <c r="B12" s="8" t="s">
        <v>334</v>
      </c>
      <c r="C12" s="210">
        <v>0</v>
      </c>
      <c r="D12" s="210">
        <v>0</v>
      </c>
      <c r="E12" s="186">
        <f>SUM(E6:E11)</f>
        <v>0</v>
      </c>
      <c r="F12" s="186">
        <f>SUM(F6:F11)</f>
        <v>0</v>
      </c>
      <c r="G12" s="186">
        <f t="shared" si="0"/>
        <v>0</v>
      </c>
    </row>
    <row r="13" spans="1:8" ht="15" customHeight="1" x14ac:dyDescent="0.3">
      <c r="A13" s="5" t="s">
        <v>335</v>
      </c>
      <c r="B13" s="6" t="s">
        <v>336</v>
      </c>
      <c r="C13" s="210">
        <v>0</v>
      </c>
      <c r="D13" s="210">
        <v>0</v>
      </c>
      <c r="E13" s="186"/>
      <c r="F13" s="186"/>
      <c r="G13" s="186">
        <f t="shared" si="0"/>
        <v>0</v>
      </c>
    </row>
    <row r="14" spans="1:8" ht="15" customHeight="1" x14ac:dyDescent="0.3">
      <c r="A14" s="5" t="s">
        <v>337</v>
      </c>
      <c r="B14" s="6" t="s">
        <v>338</v>
      </c>
      <c r="C14" s="210">
        <v>0</v>
      </c>
      <c r="D14" s="210">
        <v>0</v>
      </c>
      <c r="E14" s="186"/>
      <c r="F14" s="186"/>
      <c r="G14" s="186">
        <f t="shared" si="0"/>
        <v>0</v>
      </c>
    </row>
    <row r="15" spans="1:8" ht="15" customHeight="1" x14ac:dyDescent="0.3">
      <c r="A15" s="5" t="s">
        <v>534</v>
      </c>
      <c r="B15" s="6" t="s">
        <v>339</v>
      </c>
      <c r="C15" s="210">
        <v>0</v>
      </c>
      <c r="D15" s="210">
        <v>0</v>
      </c>
      <c r="E15" s="186"/>
      <c r="F15" s="186"/>
      <c r="G15" s="186">
        <f t="shared" si="0"/>
        <v>0</v>
      </c>
    </row>
    <row r="16" spans="1:8" ht="15" customHeight="1" x14ac:dyDescent="0.3">
      <c r="A16" s="5" t="s">
        <v>535</v>
      </c>
      <c r="B16" s="6" t="s">
        <v>340</v>
      </c>
      <c r="C16" s="210">
        <v>0</v>
      </c>
      <c r="D16" s="210">
        <v>0</v>
      </c>
      <c r="E16" s="186"/>
      <c r="F16" s="186"/>
      <c r="G16" s="186">
        <f t="shared" si="0"/>
        <v>0</v>
      </c>
    </row>
    <row r="17" spans="1:7" ht="15" customHeight="1" x14ac:dyDescent="0.3">
      <c r="A17" s="5" t="s">
        <v>536</v>
      </c>
      <c r="B17" s="6" t="s">
        <v>341</v>
      </c>
      <c r="C17" s="210">
        <v>0</v>
      </c>
      <c r="D17" s="210">
        <v>0</v>
      </c>
      <c r="E17" s="186"/>
      <c r="F17" s="186"/>
      <c r="G17" s="186">
        <f t="shared" si="0"/>
        <v>0</v>
      </c>
    </row>
    <row r="18" spans="1:7" ht="15" customHeight="1" x14ac:dyDescent="0.3">
      <c r="A18" s="38" t="s">
        <v>573</v>
      </c>
      <c r="B18" s="44" t="s">
        <v>342</v>
      </c>
      <c r="C18" s="210">
        <v>0</v>
      </c>
      <c r="D18" s="210">
        <v>0</v>
      </c>
      <c r="E18" s="185">
        <f>SUM(E12+E13+E14+E15+E16+E17)</f>
        <v>0</v>
      </c>
      <c r="F18" s="185">
        <f>SUM(F12+F13+F14+F15+F16+F17)</f>
        <v>0</v>
      </c>
      <c r="G18" s="186">
        <f t="shared" si="0"/>
        <v>0</v>
      </c>
    </row>
    <row r="19" spans="1:7" ht="15" customHeight="1" x14ac:dyDescent="0.3">
      <c r="A19" s="5" t="s">
        <v>540</v>
      </c>
      <c r="B19" s="6" t="s">
        <v>351</v>
      </c>
      <c r="C19" s="210">
        <v>0</v>
      </c>
      <c r="D19" s="210">
        <v>0</v>
      </c>
      <c r="E19" s="186"/>
      <c r="F19" s="186"/>
      <c r="G19" s="186">
        <f t="shared" si="0"/>
        <v>0</v>
      </c>
    </row>
    <row r="20" spans="1:7" ht="15" customHeight="1" x14ac:dyDescent="0.3">
      <c r="A20" s="5" t="s">
        <v>541</v>
      </c>
      <c r="B20" s="6" t="s">
        <v>352</v>
      </c>
      <c r="C20" s="210">
        <v>0</v>
      </c>
      <c r="D20" s="210">
        <v>0</v>
      </c>
      <c r="E20" s="186"/>
      <c r="F20" s="186"/>
      <c r="G20" s="186">
        <f t="shared" si="0"/>
        <v>0</v>
      </c>
    </row>
    <row r="21" spans="1:7" ht="15" customHeight="1" x14ac:dyDescent="0.3">
      <c r="A21" s="7" t="s">
        <v>575</v>
      </c>
      <c r="B21" s="8" t="s">
        <v>353</v>
      </c>
      <c r="C21" s="210">
        <v>0</v>
      </c>
      <c r="D21" s="210">
        <v>0</v>
      </c>
      <c r="E21" s="186">
        <f>SUM(E19:E20)</f>
        <v>0</v>
      </c>
      <c r="F21" s="186">
        <f>SUM(F19:F20)</f>
        <v>0</v>
      </c>
      <c r="G21" s="186">
        <f t="shared" si="0"/>
        <v>0</v>
      </c>
    </row>
    <row r="22" spans="1:7" ht="15" customHeight="1" x14ac:dyDescent="0.3">
      <c r="A22" s="5" t="s">
        <v>542</v>
      </c>
      <c r="B22" s="6" t="s">
        <v>354</v>
      </c>
      <c r="C22" s="210">
        <v>0</v>
      </c>
      <c r="D22" s="210">
        <v>0</v>
      </c>
      <c r="E22" s="186"/>
      <c r="F22" s="186"/>
      <c r="G22" s="186">
        <f t="shared" si="0"/>
        <v>0</v>
      </c>
    </row>
    <row r="23" spans="1:7" ht="15" customHeight="1" x14ac:dyDescent="0.3">
      <c r="A23" s="5" t="s">
        <v>543</v>
      </c>
      <c r="B23" s="6" t="s">
        <v>355</v>
      </c>
      <c r="C23" s="210">
        <v>0</v>
      </c>
      <c r="D23" s="210">
        <v>0</v>
      </c>
      <c r="E23" s="186"/>
      <c r="F23" s="186"/>
      <c r="G23" s="186">
        <f t="shared" si="0"/>
        <v>0</v>
      </c>
    </row>
    <row r="24" spans="1:7" ht="15" customHeight="1" x14ac:dyDescent="0.3">
      <c r="A24" s="5" t="s">
        <v>544</v>
      </c>
      <c r="B24" s="6" t="s">
        <v>356</v>
      </c>
      <c r="C24" s="210">
        <v>0</v>
      </c>
      <c r="D24" s="210">
        <v>0</v>
      </c>
      <c r="E24" s="186"/>
      <c r="F24" s="186"/>
      <c r="G24" s="186">
        <f t="shared" si="0"/>
        <v>0</v>
      </c>
    </row>
    <row r="25" spans="1:7" ht="15" customHeight="1" x14ac:dyDescent="0.3">
      <c r="A25" s="5" t="s">
        <v>545</v>
      </c>
      <c r="B25" s="6" t="s">
        <v>357</v>
      </c>
      <c r="C25" s="210">
        <v>0</v>
      </c>
      <c r="D25" s="210">
        <v>0</v>
      </c>
      <c r="E25" s="186"/>
      <c r="F25" s="186"/>
      <c r="G25" s="186">
        <f t="shared" si="0"/>
        <v>0</v>
      </c>
    </row>
    <row r="26" spans="1:7" ht="15" customHeight="1" x14ac:dyDescent="0.3">
      <c r="A26" s="5" t="s">
        <v>546</v>
      </c>
      <c r="B26" s="6" t="s">
        <v>360</v>
      </c>
      <c r="C26" s="210">
        <v>0</v>
      </c>
      <c r="D26" s="210">
        <v>0</v>
      </c>
      <c r="E26" s="186"/>
      <c r="F26" s="186"/>
      <c r="G26" s="186">
        <f t="shared" si="0"/>
        <v>0</v>
      </c>
    </row>
    <row r="27" spans="1:7" ht="15" customHeight="1" x14ac:dyDescent="0.3">
      <c r="A27" s="5" t="s">
        <v>361</v>
      </c>
      <c r="B27" s="6" t="s">
        <v>362</v>
      </c>
      <c r="C27" s="210">
        <v>0</v>
      </c>
      <c r="D27" s="210">
        <v>0</v>
      </c>
      <c r="E27" s="186"/>
      <c r="F27" s="186"/>
      <c r="G27" s="186">
        <f t="shared" si="0"/>
        <v>0</v>
      </c>
    </row>
    <row r="28" spans="1:7" ht="15" customHeight="1" x14ac:dyDescent="0.3">
      <c r="A28" s="5" t="s">
        <v>547</v>
      </c>
      <c r="B28" s="6" t="s">
        <v>363</v>
      </c>
      <c r="C28" s="210">
        <v>0</v>
      </c>
      <c r="D28" s="210">
        <v>0</v>
      </c>
      <c r="E28" s="186"/>
      <c r="F28" s="186"/>
      <c r="G28" s="186">
        <f t="shared" si="0"/>
        <v>0</v>
      </c>
    </row>
    <row r="29" spans="1:7" ht="15" customHeight="1" x14ac:dyDescent="0.3">
      <c r="A29" s="5" t="s">
        <v>548</v>
      </c>
      <c r="B29" s="6" t="s">
        <v>368</v>
      </c>
      <c r="C29" s="210">
        <v>0</v>
      </c>
      <c r="D29" s="210">
        <v>0</v>
      </c>
      <c r="E29" s="186"/>
      <c r="F29" s="186"/>
      <c r="G29" s="186">
        <f t="shared" si="0"/>
        <v>0</v>
      </c>
    </row>
    <row r="30" spans="1:7" ht="15" customHeight="1" x14ac:dyDescent="0.3">
      <c r="A30" s="7" t="s">
        <v>576</v>
      </c>
      <c r="B30" s="8" t="s">
        <v>371</v>
      </c>
      <c r="C30" s="210">
        <v>0</v>
      </c>
      <c r="D30" s="210">
        <v>0</v>
      </c>
      <c r="E30" s="186">
        <f>SUM(E25:E29)</f>
        <v>0</v>
      </c>
      <c r="F30" s="186">
        <f>SUM(F25:F29)</f>
        <v>0</v>
      </c>
      <c r="G30" s="186">
        <f t="shared" si="0"/>
        <v>0</v>
      </c>
    </row>
    <row r="31" spans="1:7" ht="15" customHeight="1" x14ac:dyDescent="0.3">
      <c r="A31" s="5" t="s">
        <v>549</v>
      </c>
      <c r="B31" s="6" t="s">
        <v>372</v>
      </c>
      <c r="C31" s="210">
        <v>0</v>
      </c>
      <c r="D31" s="210">
        <v>0</v>
      </c>
      <c r="E31" s="186"/>
      <c r="F31" s="186"/>
      <c r="G31" s="186">
        <f t="shared" si="0"/>
        <v>0</v>
      </c>
    </row>
    <row r="32" spans="1:7" ht="15" customHeight="1" x14ac:dyDescent="0.3">
      <c r="A32" s="38" t="s">
        <v>577</v>
      </c>
      <c r="B32" s="44" t="s">
        <v>373</v>
      </c>
      <c r="C32" s="210">
        <v>0</v>
      </c>
      <c r="D32" s="210">
        <v>0</v>
      </c>
      <c r="E32" s="185">
        <f>SUM(E22+E23+E24+E30+E31)</f>
        <v>0</v>
      </c>
      <c r="F32" s="185">
        <f>SUM(F22+F23+F24+F30+F31)</f>
        <v>0</v>
      </c>
      <c r="G32" s="186">
        <f t="shared" si="0"/>
        <v>0</v>
      </c>
    </row>
    <row r="33" spans="1:7" ht="15" customHeight="1" x14ac:dyDescent="0.3">
      <c r="A33" s="13" t="s">
        <v>374</v>
      </c>
      <c r="B33" s="6" t="s">
        <v>375</v>
      </c>
      <c r="C33" s="210">
        <v>0</v>
      </c>
      <c r="D33" s="210">
        <v>0</v>
      </c>
      <c r="E33" s="186"/>
      <c r="F33" s="186"/>
      <c r="G33" s="186">
        <f t="shared" si="0"/>
        <v>0</v>
      </c>
    </row>
    <row r="34" spans="1:7" ht="15" customHeight="1" x14ac:dyDescent="0.3">
      <c r="A34" s="13" t="s">
        <v>550</v>
      </c>
      <c r="B34" s="6" t="s">
        <v>376</v>
      </c>
      <c r="C34" s="210">
        <v>0</v>
      </c>
      <c r="D34" s="210">
        <v>0</v>
      </c>
      <c r="E34" s="186"/>
      <c r="F34" s="186"/>
      <c r="G34" s="186">
        <f t="shared" si="0"/>
        <v>0</v>
      </c>
    </row>
    <row r="35" spans="1:7" ht="15" customHeight="1" x14ac:dyDescent="0.3">
      <c r="A35" s="13" t="s">
        <v>551</v>
      </c>
      <c r="B35" s="6" t="s">
        <v>377</v>
      </c>
      <c r="C35" s="210">
        <v>0</v>
      </c>
      <c r="D35" s="210">
        <v>0</v>
      </c>
      <c r="E35" s="186"/>
      <c r="F35" s="186"/>
      <c r="G35" s="186">
        <f t="shared" si="0"/>
        <v>0</v>
      </c>
    </row>
    <row r="36" spans="1:7" ht="15" customHeight="1" x14ac:dyDescent="0.3">
      <c r="A36" s="13" t="s">
        <v>552</v>
      </c>
      <c r="B36" s="6" t="s">
        <v>378</v>
      </c>
      <c r="C36" s="210">
        <v>0</v>
      </c>
      <c r="D36" s="210">
        <v>0</v>
      </c>
      <c r="E36" s="186"/>
      <c r="F36" s="186"/>
      <c r="G36" s="186">
        <f t="shared" si="0"/>
        <v>0</v>
      </c>
    </row>
    <row r="37" spans="1:7" ht="15" customHeight="1" x14ac:dyDescent="0.3">
      <c r="A37" s="13" t="s">
        <v>379</v>
      </c>
      <c r="B37" s="6" t="s">
        <v>380</v>
      </c>
      <c r="C37" s="210">
        <v>0</v>
      </c>
      <c r="D37" s="210">
        <v>0</v>
      </c>
      <c r="E37" s="186"/>
      <c r="F37" s="186"/>
      <c r="G37" s="186">
        <f t="shared" si="0"/>
        <v>0</v>
      </c>
    </row>
    <row r="38" spans="1:7" ht="15" customHeight="1" x14ac:dyDescent="0.3">
      <c r="A38" s="13" t="s">
        <v>381</v>
      </c>
      <c r="B38" s="6" t="s">
        <v>382</v>
      </c>
      <c r="C38" s="210">
        <v>0</v>
      </c>
      <c r="D38" s="210">
        <v>0</v>
      </c>
      <c r="E38" s="186"/>
      <c r="F38" s="186"/>
      <c r="G38" s="186">
        <f t="shared" si="0"/>
        <v>0</v>
      </c>
    </row>
    <row r="39" spans="1:7" ht="15" customHeight="1" x14ac:dyDescent="0.3">
      <c r="A39" s="13" t="s">
        <v>383</v>
      </c>
      <c r="B39" s="6" t="s">
        <v>384</v>
      </c>
      <c r="C39" s="210">
        <v>0</v>
      </c>
      <c r="D39" s="210">
        <v>0</v>
      </c>
      <c r="E39" s="186"/>
      <c r="F39" s="186"/>
      <c r="G39" s="186">
        <f t="shared" si="0"/>
        <v>0</v>
      </c>
    </row>
    <row r="40" spans="1:7" ht="15" customHeight="1" x14ac:dyDescent="0.3">
      <c r="A40" s="13" t="s">
        <v>553</v>
      </c>
      <c r="B40" s="6" t="s">
        <v>385</v>
      </c>
      <c r="C40" s="210">
        <v>0</v>
      </c>
      <c r="D40" s="210">
        <v>0</v>
      </c>
      <c r="E40" s="186"/>
      <c r="F40" s="186"/>
      <c r="G40" s="186">
        <f t="shared" si="0"/>
        <v>0</v>
      </c>
    </row>
    <row r="41" spans="1:7" ht="15" customHeight="1" x14ac:dyDescent="0.3">
      <c r="A41" s="13" t="s">
        <v>554</v>
      </c>
      <c r="B41" s="6" t="s">
        <v>386</v>
      </c>
      <c r="C41" s="210">
        <v>0</v>
      </c>
      <c r="D41" s="210">
        <v>0</v>
      </c>
      <c r="E41" s="186"/>
      <c r="F41" s="186"/>
      <c r="G41" s="186">
        <f t="shared" si="0"/>
        <v>0</v>
      </c>
    </row>
    <row r="42" spans="1:7" ht="15" customHeight="1" x14ac:dyDescent="0.3">
      <c r="A42" s="13" t="s">
        <v>555</v>
      </c>
      <c r="B42" s="6" t="s">
        <v>387</v>
      </c>
      <c r="C42" s="210">
        <v>0</v>
      </c>
      <c r="D42" s="210">
        <v>0</v>
      </c>
      <c r="E42" s="186"/>
      <c r="F42" s="186"/>
      <c r="G42" s="186">
        <f t="shared" si="0"/>
        <v>0</v>
      </c>
    </row>
    <row r="43" spans="1:7" ht="15" customHeight="1" x14ac:dyDescent="0.3">
      <c r="A43" s="43" t="s">
        <v>578</v>
      </c>
      <c r="B43" s="44" t="s">
        <v>388</v>
      </c>
      <c r="C43" s="210">
        <v>0</v>
      </c>
      <c r="D43" s="210">
        <v>0</v>
      </c>
      <c r="E43" s="185">
        <f>SUM(E33:E42)</f>
        <v>0</v>
      </c>
      <c r="F43" s="185">
        <f>SUM(F33:F42)</f>
        <v>0</v>
      </c>
      <c r="G43" s="186">
        <f t="shared" si="0"/>
        <v>0</v>
      </c>
    </row>
    <row r="44" spans="1:7" ht="15" customHeight="1" x14ac:dyDescent="0.3">
      <c r="A44" s="13" t="s">
        <v>397</v>
      </c>
      <c r="B44" s="6" t="s">
        <v>398</v>
      </c>
      <c r="C44" s="210">
        <v>0</v>
      </c>
      <c r="D44" s="210">
        <v>0</v>
      </c>
      <c r="E44" s="186"/>
      <c r="F44" s="186"/>
      <c r="G44" s="186">
        <f t="shared" si="0"/>
        <v>0</v>
      </c>
    </row>
    <row r="45" spans="1:7" ht="15" customHeight="1" x14ac:dyDescent="0.3">
      <c r="A45" s="5" t="s">
        <v>559</v>
      </c>
      <c r="B45" s="6" t="s">
        <v>399</v>
      </c>
      <c r="C45" s="210">
        <v>0</v>
      </c>
      <c r="D45" s="210">
        <v>0</v>
      </c>
      <c r="E45" s="186"/>
      <c r="F45" s="186"/>
      <c r="G45" s="186">
        <f t="shared" si="0"/>
        <v>0</v>
      </c>
    </row>
    <row r="46" spans="1:7" ht="15" customHeight="1" x14ac:dyDescent="0.3">
      <c r="A46" s="13" t="s">
        <v>560</v>
      </c>
      <c r="B46" s="6" t="s">
        <v>400</v>
      </c>
      <c r="C46" s="210">
        <v>0</v>
      </c>
      <c r="D46" s="210">
        <v>0</v>
      </c>
      <c r="E46" s="186"/>
      <c r="F46" s="186"/>
      <c r="G46" s="186">
        <f t="shared" si="0"/>
        <v>0</v>
      </c>
    </row>
    <row r="47" spans="1:7" ht="15" customHeight="1" x14ac:dyDescent="0.3">
      <c r="A47" s="38" t="s">
        <v>580</v>
      </c>
      <c r="B47" s="44" t="s">
        <v>401</v>
      </c>
      <c r="C47" s="210">
        <v>0</v>
      </c>
      <c r="D47" s="210">
        <v>0</v>
      </c>
      <c r="E47" s="185">
        <f>SUM(E44:E46)</f>
        <v>0</v>
      </c>
      <c r="F47" s="185">
        <f>SUM(F44:F46)</f>
        <v>0</v>
      </c>
      <c r="G47" s="186">
        <f t="shared" si="0"/>
        <v>0</v>
      </c>
    </row>
    <row r="48" spans="1:7" ht="15" customHeight="1" x14ac:dyDescent="0.3">
      <c r="A48" s="54" t="s">
        <v>18</v>
      </c>
      <c r="B48" s="59"/>
      <c r="C48" s="210">
        <v>0</v>
      </c>
      <c r="D48" s="210">
        <v>0</v>
      </c>
      <c r="E48" s="186"/>
      <c r="F48" s="186"/>
      <c r="G48" s="186">
        <f t="shared" si="0"/>
        <v>0</v>
      </c>
    </row>
    <row r="49" spans="1:7" ht="15" customHeight="1" x14ac:dyDescent="0.3">
      <c r="A49" s="5" t="s">
        <v>343</v>
      </c>
      <c r="B49" s="6" t="s">
        <v>344</v>
      </c>
      <c r="C49" s="210">
        <v>0</v>
      </c>
      <c r="D49" s="210">
        <v>0</v>
      </c>
      <c r="E49" s="186"/>
      <c r="F49" s="186"/>
      <c r="G49" s="186">
        <f t="shared" si="0"/>
        <v>0</v>
      </c>
    </row>
    <row r="50" spans="1:7" ht="15" customHeight="1" x14ac:dyDescent="0.3">
      <c r="A50" s="5" t="s">
        <v>345</v>
      </c>
      <c r="B50" s="6" t="s">
        <v>346</v>
      </c>
      <c r="C50" s="210">
        <v>0</v>
      </c>
      <c r="D50" s="210">
        <v>0</v>
      </c>
      <c r="E50" s="186"/>
      <c r="F50" s="186"/>
      <c r="G50" s="186">
        <f t="shared" si="0"/>
        <v>0</v>
      </c>
    </row>
    <row r="51" spans="1:7" ht="15" customHeight="1" x14ac:dyDescent="0.3">
      <c r="A51" s="5" t="s">
        <v>537</v>
      </c>
      <c r="B51" s="6" t="s">
        <v>347</v>
      </c>
      <c r="C51" s="210">
        <v>0</v>
      </c>
      <c r="D51" s="210">
        <v>0</v>
      </c>
      <c r="E51" s="186"/>
      <c r="F51" s="186"/>
      <c r="G51" s="186">
        <f t="shared" si="0"/>
        <v>0</v>
      </c>
    </row>
    <row r="52" spans="1:7" ht="15" customHeight="1" x14ac:dyDescent="0.3">
      <c r="A52" s="5" t="s">
        <v>538</v>
      </c>
      <c r="B52" s="6" t="s">
        <v>348</v>
      </c>
      <c r="C52" s="210">
        <v>0</v>
      </c>
      <c r="D52" s="210">
        <v>0</v>
      </c>
      <c r="E52" s="186"/>
      <c r="F52" s="186"/>
      <c r="G52" s="186">
        <f t="shared" si="0"/>
        <v>0</v>
      </c>
    </row>
    <row r="53" spans="1:7" ht="15" customHeight="1" x14ac:dyDescent="0.3">
      <c r="A53" s="5" t="s">
        <v>539</v>
      </c>
      <c r="B53" s="6" t="s">
        <v>349</v>
      </c>
      <c r="C53" s="210">
        <v>0</v>
      </c>
      <c r="D53" s="210">
        <v>0</v>
      </c>
      <c r="E53" s="186"/>
      <c r="F53" s="186"/>
      <c r="G53" s="186">
        <f t="shared" si="0"/>
        <v>0</v>
      </c>
    </row>
    <row r="54" spans="1:7" ht="15" customHeight="1" x14ac:dyDescent="0.3">
      <c r="A54" s="38" t="s">
        <v>574</v>
      </c>
      <c r="B54" s="44" t="s">
        <v>350</v>
      </c>
      <c r="C54" s="210">
        <v>0</v>
      </c>
      <c r="D54" s="210">
        <v>0</v>
      </c>
      <c r="E54" s="185">
        <f>SUM(E49:E53)</f>
        <v>0</v>
      </c>
      <c r="F54" s="185">
        <f>SUM(F49:F53)</f>
        <v>0</v>
      </c>
      <c r="G54" s="186">
        <f t="shared" si="0"/>
        <v>0</v>
      </c>
    </row>
    <row r="55" spans="1:7" ht="15" customHeight="1" x14ac:dyDescent="0.3">
      <c r="A55" s="13" t="s">
        <v>556</v>
      </c>
      <c r="B55" s="6" t="s">
        <v>389</v>
      </c>
      <c r="C55" s="210">
        <v>0</v>
      </c>
      <c r="D55" s="210">
        <v>0</v>
      </c>
      <c r="E55" s="186"/>
      <c r="F55" s="186"/>
      <c r="G55" s="186">
        <f t="shared" si="0"/>
        <v>0</v>
      </c>
    </row>
    <row r="56" spans="1:7" ht="15" customHeight="1" x14ac:dyDescent="0.3">
      <c r="A56" s="13" t="s">
        <v>557</v>
      </c>
      <c r="B56" s="6" t="s">
        <v>390</v>
      </c>
      <c r="C56" s="210">
        <v>0</v>
      </c>
      <c r="D56" s="210">
        <v>0</v>
      </c>
      <c r="E56" s="186"/>
      <c r="F56" s="186"/>
      <c r="G56" s="186">
        <f t="shared" si="0"/>
        <v>0</v>
      </c>
    </row>
    <row r="57" spans="1:7" ht="15" customHeight="1" x14ac:dyDescent="0.3">
      <c r="A57" s="13" t="s">
        <v>391</v>
      </c>
      <c r="B57" s="6" t="s">
        <v>392</v>
      </c>
      <c r="C57" s="210">
        <v>0</v>
      </c>
      <c r="D57" s="210">
        <v>0</v>
      </c>
      <c r="E57" s="186"/>
      <c r="F57" s="186"/>
      <c r="G57" s="186">
        <f t="shared" si="0"/>
        <v>0</v>
      </c>
    </row>
    <row r="58" spans="1:7" ht="15" customHeight="1" x14ac:dyDescent="0.3">
      <c r="A58" s="13" t="s">
        <v>558</v>
      </c>
      <c r="B58" s="6" t="s">
        <v>393</v>
      </c>
      <c r="C58" s="210">
        <v>0</v>
      </c>
      <c r="D58" s="210">
        <v>0</v>
      </c>
      <c r="E58" s="186"/>
      <c r="F58" s="186"/>
      <c r="G58" s="186">
        <f t="shared" si="0"/>
        <v>0</v>
      </c>
    </row>
    <row r="59" spans="1:7" ht="15" customHeight="1" x14ac:dyDescent="0.3">
      <c r="A59" s="13" t="s">
        <v>394</v>
      </c>
      <c r="B59" s="6" t="s">
        <v>395</v>
      </c>
      <c r="C59" s="210">
        <v>0</v>
      </c>
      <c r="D59" s="210">
        <v>0</v>
      </c>
      <c r="E59" s="186"/>
      <c r="F59" s="186"/>
      <c r="G59" s="186">
        <f t="shared" si="0"/>
        <v>0</v>
      </c>
    </row>
    <row r="60" spans="1:7" ht="15" customHeight="1" x14ac:dyDescent="0.3">
      <c r="A60" s="38" t="s">
        <v>579</v>
      </c>
      <c r="B60" s="44" t="s">
        <v>396</v>
      </c>
      <c r="C60" s="210">
        <v>0</v>
      </c>
      <c r="D60" s="210">
        <v>0</v>
      </c>
      <c r="E60" s="185">
        <f>SUM(E55:E59)</f>
        <v>0</v>
      </c>
      <c r="F60" s="185">
        <f>SUM(F55:F59)</f>
        <v>0</v>
      </c>
      <c r="G60" s="186">
        <f t="shared" si="0"/>
        <v>0</v>
      </c>
    </row>
    <row r="61" spans="1:7" ht="15" customHeight="1" x14ac:dyDescent="0.3">
      <c r="A61" s="13" t="s">
        <v>402</v>
      </c>
      <c r="B61" s="6" t="s">
        <v>403</v>
      </c>
      <c r="C61" s="210">
        <v>0</v>
      </c>
      <c r="D61" s="210">
        <v>0</v>
      </c>
      <c r="E61" s="186"/>
      <c r="F61" s="186"/>
      <c r="G61" s="186">
        <f t="shared" si="0"/>
        <v>0</v>
      </c>
    </row>
    <row r="62" spans="1:7" ht="15" customHeight="1" x14ac:dyDescent="0.3">
      <c r="A62" s="5" t="s">
        <v>561</v>
      </c>
      <c r="B62" s="6" t="s">
        <v>404</v>
      </c>
      <c r="C62" s="210">
        <v>0</v>
      </c>
      <c r="D62" s="210">
        <v>0</v>
      </c>
      <c r="E62" s="186"/>
      <c r="F62" s="186"/>
      <c r="G62" s="186">
        <f t="shared" si="0"/>
        <v>0</v>
      </c>
    </row>
    <row r="63" spans="1:7" ht="15" customHeight="1" x14ac:dyDescent="0.3">
      <c r="A63" s="13" t="s">
        <v>562</v>
      </c>
      <c r="B63" s="6" t="s">
        <v>405</v>
      </c>
      <c r="C63" s="210">
        <v>0</v>
      </c>
      <c r="D63" s="210">
        <v>0</v>
      </c>
      <c r="E63" s="186"/>
      <c r="F63" s="186"/>
      <c r="G63" s="186">
        <f t="shared" si="0"/>
        <v>0</v>
      </c>
    </row>
    <row r="64" spans="1:7" ht="15" customHeight="1" x14ac:dyDescent="0.3">
      <c r="A64" s="38" t="s">
        <v>582</v>
      </c>
      <c r="B64" s="44" t="s">
        <v>406</v>
      </c>
      <c r="C64" s="210">
        <v>0</v>
      </c>
      <c r="D64" s="210">
        <v>0</v>
      </c>
      <c r="E64" s="185">
        <f>SUM(E61:E63)</f>
        <v>0</v>
      </c>
      <c r="F64" s="185">
        <f>SUM(F61:F63)</f>
        <v>0</v>
      </c>
      <c r="G64" s="186">
        <f t="shared" si="0"/>
        <v>0</v>
      </c>
    </row>
    <row r="65" spans="1:7" ht="15" customHeight="1" thickBot="1" x14ac:dyDescent="0.35">
      <c r="A65" s="119" t="s">
        <v>17</v>
      </c>
      <c r="B65" s="124"/>
      <c r="C65" s="210">
        <v>0</v>
      </c>
      <c r="D65" s="210">
        <v>0</v>
      </c>
      <c r="E65" s="195"/>
      <c r="F65" s="195"/>
      <c r="G65" s="195">
        <f t="shared" si="0"/>
        <v>0</v>
      </c>
    </row>
    <row r="66" spans="1:7" ht="16.2" thickBot="1" x14ac:dyDescent="0.35">
      <c r="A66" s="127" t="s">
        <v>581</v>
      </c>
      <c r="B66" s="120" t="s">
        <v>407</v>
      </c>
      <c r="C66" s="213">
        <f>SUM(C18+C32+C43+C47+C54+C60+C64)</f>
        <v>0</v>
      </c>
      <c r="D66" s="213">
        <f>SUM(D18+D32+D43+D47+D54+D60+D64)</f>
        <v>0</v>
      </c>
      <c r="E66" s="196">
        <f>SUM(E18+E32+E43+E47+E64,E60,E54)</f>
        <v>0</v>
      </c>
      <c r="F66" s="196">
        <f>SUM(F18+F32+F43+F47+F64,F60,F54)</f>
        <v>0</v>
      </c>
      <c r="G66" s="276">
        <f t="shared" si="0"/>
        <v>0</v>
      </c>
    </row>
    <row r="67" spans="1:7" ht="15.6" x14ac:dyDescent="0.3">
      <c r="A67" s="125" t="s">
        <v>70</v>
      </c>
      <c r="B67" s="126"/>
      <c r="C67" s="210">
        <v>0</v>
      </c>
      <c r="D67" s="210">
        <v>0</v>
      </c>
      <c r="E67" s="197"/>
      <c r="F67" s="197"/>
      <c r="G67" s="197">
        <f t="shared" si="0"/>
        <v>0</v>
      </c>
    </row>
    <row r="68" spans="1:7" ht="15.6" x14ac:dyDescent="0.3">
      <c r="A68" s="58" t="s">
        <v>71</v>
      </c>
      <c r="B68" s="57"/>
      <c r="C68" s="210">
        <v>0</v>
      </c>
      <c r="D68" s="210">
        <v>0</v>
      </c>
      <c r="E68" s="186"/>
      <c r="F68" s="186"/>
      <c r="G68" s="186">
        <f t="shared" si="0"/>
        <v>0</v>
      </c>
    </row>
    <row r="69" spans="1:7" x14ac:dyDescent="0.3">
      <c r="A69" s="36" t="s">
        <v>563</v>
      </c>
      <c r="B69" s="5" t="s">
        <v>408</v>
      </c>
      <c r="C69" s="210">
        <v>0</v>
      </c>
      <c r="D69" s="210">
        <v>0</v>
      </c>
      <c r="E69" s="186"/>
      <c r="F69" s="186"/>
      <c r="G69" s="186">
        <f t="shared" si="0"/>
        <v>0</v>
      </c>
    </row>
    <row r="70" spans="1:7" x14ac:dyDescent="0.3">
      <c r="A70" s="13" t="s">
        <v>409</v>
      </c>
      <c r="B70" s="5" t="s">
        <v>410</v>
      </c>
      <c r="C70" s="210">
        <v>0</v>
      </c>
      <c r="D70" s="210">
        <v>0</v>
      </c>
      <c r="E70" s="186"/>
      <c r="F70" s="186"/>
      <c r="G70" s="186">
        <f t="shared" si="0"/>
        <v>0</v>
      </c>
    </row>
    <row r="71" spans="1:7" x14ac:dyDescent="0.3">
      <c r="A71" s="36" t="s">
        <v>564</v>
      </c>
      <c r="B71" s="5" t="s">
        <v>411</v>
      </c>
      <c r="C71" s="210">
        <v>0</v>
      </c>
      <c r="D71" s="210">
        <v>0</v>
      </c>
      <c r="E71" s="186"/>
      <c r="F71" s="186"/>
      <c r="G71" s="186">
        <f t="shared" ref="G71:G96" si="1">D71</f>
        <v>0</v>
      </c>
    </row>
    <row r="72" spans="1:7" x14ac:dyDescent="0.3">
      <c r="A72" s="15" t="s">
        <v>583</v>
      </c>
      <c r="B72" s="7" t="s">
        <v>412</v>
      </c>
      <c r="C72" s="210">
        <v>0</v>
      </c>
      <c r="D72" s="210">
        <v>0</v>
      </c>
      <c r="E72" s="186">
        <f>SUM(E69:E71)</f>
        <v>0</v>
      </c>
      <c r="F72" s="186">
        <f>SUM(F69:F71)</f>
        <v>0</v>
      </c>
      <c r="G72" s="186">
        <f t="shared" si="1"/>
        <v>0</v>
      </c>
    </row>
    <row r="73" spans="1:7" x14ac:dyDescent="0.3">
      <c r="A73" s="13" t="s">
        <v>565</v>
      </c>
      <c r="B73" s="5" t="s">
        <v>413</v>
      </c>
      <c r="C73" s="210">
        <v>0</v>
      </c>
      <c r="D73" s="210">
        <v>0</v>
      </c>
      <c r="E73" s="186"/>
      <c r="F73" s="186"/>
      <c r="G73" s="186">
        <f t="shared" si="1"/>
        <v>0</v>
      </c>
    </row>
    <row r="74" spans="1:7" x14ac:dyDescent="0.3">
      <c r="A74" s="36" t="s">
        <v>414</v>
      </c>
      <c r="B74" s="5" t="s">
        <v>415</v>
      </c>
      <c r="C74" s="210">
        <v>0</v>
      </c>
      <c r="D74" s="210">
        <v>0</v>
      </c>
      <c r="E74" s="186"/>
      <c r="F74" s="186"/>
      <c r="G74" s="186">
        <f t="shared" si="1"/>
        <v>0</v>
      </c>
    </row>
    <row r="75" spans="1:7" x14ac:dyDescent="0.3">
      <c r="A75" s="13" t="s">
        <v>566</v>
      </c>
      <c r="B75" s="5" t="s">
        <v>416</v>
      </c>
      <c r="C75" s="210">
        <v>0</v>
      </c>
      <c r="D75" s="210">
        <v>0</v>
      </c>
      <c r="E75" s="186"/>
      <c r="F75" s="186"/>
      <c r="G75" s="186">
        <f t="shared" si="1"/>
        <v>0</v>
      </c>
    </row>
    <row r="76" spans="1:7" x14ac:dyDescent="0.3">
      <c r="A76" s="36" t="s">
        <v>417</v>
      </c>
      <c r="B76" s="5" t="s">
        <v>418</v>
      </c>
      <c r="C76" s="210">
        <v>0</v>
      </c>
      <c r="D76" s="210">
        <v>0</v>
      </c>
      <c r="E76" s="186"/>
      <c r="F76" s="186"/>
      <c r="G76" s="186">
        <f t="shared" si="1"/>
        <v>0</v>
      </c>
    </row>
    <row r="77" spans="1:7" x14ac:dyDescent="0.3">
      <c r="A77" s="14" t="s">
        <v>584</v>
      </c>
      <c r="B77" s="7" t="s">
        <v>419</v>
      </c>
      <c r="C77" s="210">
        <v>0</v>
      </c>
      <c r="D77" s="210">
        <v>0</v>
      </c>
      <c r="E77" s="186">
        <f>SUM(E73:E76)</f>
        <v>0</v>
      </c>
      <c r="F77" s="186">
        <f>SUM(F73:F76)</f>
        <v>0</v>
      </c>
      <c r="G77" s="186">
        <f t="shared" si="1"/>
        <v>0</v>
      </c>
    </row>
    <row r="78" spans="1:7" x14ac:dyDescent="0.3">
      <c r="A78" s="5" t="s">
        <v>68</v>
      </c>
      <c r="B78" s="5" t="s">
        <v>420</v>
      </c>
      <c r="C78" s="210">
        <v>0</v>
      </c>
      <c r="D78" s="210">
        <v>0</v>
      </c>
      <c r="E78" s="186"/>
      <c r="F78" s="186"/>
      <c r="G78" s="186">
        <f t="shared" si="1"/>
        <v>0</v>
      </c>
    </row>
    <row r="79" spans="1:7" x14ac:dyDescent="0.3">
      <c r="A79" s="5" t="s">
        <v>69</v>
      </c>
      <c r="B79" s="5" t="s">
        <v>420</v>
      </c>
      <c r="C79" s="210">
        <v>0</v>
      </c>
      <c r="D79" s="210">
        <v>0</v>
      </c>
      <c r="E79" s="186"/>
      <c r="F79" s="186"/>
      <c r="G79" s="186">
        <f t="shared" si="1"/>
        <v>0</v>
      </c>
    </row>
    <row r="80" spans="1:7" x14ac:dyDescent="0.3">
      <c r="A80" s="5" t="s">
        <v>66</v>
      </c>
      <c r="B80" s="5" t="s">
        <v>421</v>
      </c>
      <c r="C80" s="210">
        <v>0</v>
      </c>
      <c r="D80" s="210">
        <v>0</v>
      </c>
      <c r="E80" s="186"/>
      <c r="F80" s="186"/>
      <c r="G80" s="186">
        <f t="shared" si="1"/>
        <v>0</v>
      </c>
    </row>
    <row r="81" spans="1:8" x14ac:dyDescent="0.3">
      <c r="A81" s="5" t="s">
        <v>67</v>
      </c>
      <c r="B81" s="5" t="s">
        <v>421</v>
      </c>
      <c r="C81" s="210">
        <v>0</v>
      </c>
      <c r="D81" s="210">
        <v>0</v>
      </c>
      <c r="E81" s="186"/>
      <c r="F81" s="186"/>
      <c r="G81" s="186">
        <f t="shared" si="1"/>
        <v>0</v>
      </c>
    </row>
    <row r="82" spans="1:8" x14ac:dyDescent="0.3">
      <c r="A82" s="7" t="s">
        <v>585</v>
      </c>
      <c r="B82" s="7" t="s">
        <v>422</v>
      </c>
      <c r="C82" s="210">
        <f>SUM(C67:C81)</f>
        <v>0</v>
      </c>
      <c r="D82" s="210">
        <f>SUM(D67:D81)</f>
        <v>0</v>
      </c>
      <c r="E82" s="186">
        <f>SUM(E78:E81)</f>
        <v>0</v>
      </c>
      <c r="F82" s="186">
        <f>SUM(F78:F81)</f>
        <v>0</v>
      </c>
      <c r="G82" s="186">
        <f t="shared" si="1"/>
        <v>0</v>
      </c>
    </row>
    <row r="83" spans="1:8" x14ac:dyDescent="0.3">
      <c r="A83" s="36" t="s">
        <v>423</v>
      </c>
      <c r="B83" s="5" t="s">
        <v>424</v>
      </c>
      <c r="C83" s="210">
        <v>0</v>
      </c>
      <c r="D83" s="210">
        <v>0</v>
      </c>
      <c r="E83" s="186"/>
      <c r="F83" s="186"/>
      <c r="G83" s="186">
        <f t="shared" si="1"/>
        <v>0</v>
      </c>
    </row>
    <row r="84" spans="1:8" x14ac:dyDescent="0.3">
      <c r="A84" s="36" t="s">
        <v>425</v>
      </c>
      <c r="B84" s="5" t="s">
        <v>426</v>
      </c>
      <c r="C84" s="210">
        <v>0</v>
      </c>
      <c r="D84" s="210">
        <v>0</v>
      </c>
      <c r="E84" s="186"/>
      <c r="F84" s="186"/>
      <c r="G84" s="186">
        <f t="shared" si="1"/>
        <v>0</v>
      </c>
    </row>
    <row r="85" spans="1:8" x14ac:dyDescent="0.3">
      <c r="A85" s="36" t="s">
        <v>427</v>
      </c>
      <c r="B85" s="5" t="s">
        <v>428</v>
      </c>
      <c r="C85" s="210">
        <v>27334542</v>
      </c>
      <c r="D85" s="210">
        <v>28134542</v>
      </c>
      <c r="E85" s="186">
        <v>0</v>
      </c>
      <c r="F85" s="186"/>
      <c r="G85" s="186">
        <f t="shared" si="1"/>
        <v>28134542</v>
      </c>
    </row>
    <row r="86" spans="1:8" x14ac:dyDescent="0.3">
      <c r="A86" s="36" t="s">
        <v>429</v>
      </c>
      <c r="B86" s="5" t="s">
        <v>430</v>
      </c>
      <c r="C86" s="210">
        <v>0</v>
      </c>
      <c r="D86" s="210">
        <v>0</v>
      </c>
      <c r="E86" s="186"/>
      <c r="F86" s="186"/>
      <c r="G86" s="186">
        <f t="shared" si="1"/>
        <v>0</v>
      </c>
    </row>
    <row r="87" spans="1:8" x14ac:dyDescent="0.3">
      <c r="A87" s="13" t="s">
        <v>567</v>
      </c>
      <c r="B87" s="5" t="s">
        <v>431</v>
      </c>
      <c r="C87" s="210">
        <v>0</v>
      </c>
      <c r="D87" s="210">
        <v>0</v>
      </c>
      <c r="E87" s="186"/>
      <c r="F87" s="186"/>
      <c r="G87" s="186">
        <f t="shared" si="1"/>
        <v>0</v>
      </c>
    </row>
    <row r="88" spans="1:8" x14ac:dyDescent="0.3">
      <c r="A88" s="15" t="s">
        <v>586</v>
      </c>
      <c r="B88" s="7" t="s">
        <v>432</v>
      </c>
      <c r="C88" s="211">
        <f>SUM(C83:C87)</f>
        <v>27334542</v>
      </c>
      <c r="D88" s="211">
        <f>SUM(D83:D87)</f>
        <v>28134542</v>
      </c>
      <c r="E88" s="185">
        <v>0</v>
      </c>
      <c r="F88" s="185">
        <f>SUM(F82,F77,F72)</f>
        <v>0</v>
      </c>
      <c r="G88" s="186">
        <f t="shared" si="1"/>
        <v>28134542</v>
      </c>
    </row>
    <row r="89" spans="1:8" x14ac:dyDescent="0.3">
      <c r="A89" s="13" t="s">
        <v>433</v>
      </c>
      <c r="B89" s="5" t="s">
        <v>434</v>
      </c>
      <c r="C89" s="210">
        <v>0</v>
      </c>
      <c r="D89" s="210">
        <v>0</v>
      </c>
      <c r="E89" s="186"/>
      <c r="F89" s="186"/>
      <c r="G89" s="186">
        <f t="shared" si="1"/>
        <v>0</v>
      </c>
    </row>
    <row r="90" spans="1:8" x14ac:dyDescent="0.3">
      <c r="A90" s="13" t="s">
        <v>435</v>
      </c>
      <c r="B90" s="5" t="s">
        <v>436</v>
      </c>
      <c r="C90" s="210">
        <v>0</v>
      </c>
      <c r="D90" s="210">
        <v>0</v>
      </c>
      <c r="E90" s="186"/>
      <c r="F90" s="186"/>
      <c r="G90" s="186">
        <f t="shared" si="1"/>
        <v>0</v>
      </c>
    </row>
    <row r="91" spans="1:8" x14ac:dyDescent="0.3">
      <c r="A91" s="36" t="s">
        <v>437</v>
      </c>
      <c r="B91" s="5" t="s">
        <v>438</v>
      </c>
      <c r="C91" s="210">
        <v>0</v>
      </c>
      <c r="D91" s="210">
        <v>0</v>
      </c>
      <c r="E91" s="186"/>
      <c r="F91" s="186"/>
      <c r="G91" s="186">
        <f t="shared" si="1"/>
        <v>0</v>
      </c>
    </row>
    <row r="92" spans="1:8" x14ac:dyDescent="0.3">
      <c r="A92" s="36" t="s">
        <v>568</v>
      </c>
      <c r="B92" s="5" t="s">
        <v>439</v>
      </c>
      <c r="C92" s="210">
        <v>0</v>
      </c>
      <c r="D92" s="210">
        <v>0</v>
      </c>
      <c r="E92" s="186"/>
      <c r="F92" s="186"/>
      <c r="G92" s="186">
        <f t="shared" si="1"/>
        <v>0</v>
      </c>
    </row>
    <row r="93" spans="1:8" x14ac:dyDescent="0.3">
      <c r="A93" s="14" t="s">
        <v>587</v>
      </c>
      <c r="B93" s="7" t="s">
        <v>440</v>
      </c>
      <c r="C93" s="210">
        <v>0</v>
      </c>
      <c r="D93" s="210">
        <v>0</v>
      </c>
      <c r="E93" s="185">
        <f>SUM(E89:E92)</f>
        <v>0</v>
      </c>
      <c r="F93" s="185">
        <f>SUM(F89:F92)</f>
        <v>0</v>
      </c>
      <c r="G93" s="186">
        <f t="shared" si="1"/>
        <v>0</v>
      </c>
    </row>
    <row r="94" spans="1:8" ht="15" thickBot="1" x14ac:dyDescent="0.35">
      <c r="A94" s="122" t="s">
        <v>441</v>
      </c>
      <c r="B94" s="123" t="s">
        <v>442</v>
      </c>
      <c r="C94" s="212">
        <v>0</v>
      </c>
      <c r="D94" s="212">
        <v>0</v>
      </c>
      <c r="E94" s="214"/>
      <c r="F94" s="214"/>
      <c r="G94" s="186">
        <f t="shared" si="1"/>
        <v>0</v>
      </c>
    </row>
    <row r="95" spans="1:8" ht="16.2" thickBot="1" x14ac:dyDescent="0.35">
      <c r="A95" s="117" t="s">
        <v>588</v>
      </c>
      <c r="B95" s="118" t="s">
        <v>443</v>
      </c>
      <c r="C95" s="211">
        <f>SUM(C72+C77+C82+C88+C93+C94)</f>
        <v>27334542</v>
      </c>
      <c r="D95" s="211">
        <f>SUM(D72+D77+D82+D88+D93+D94)</f>
        <v>28134542</v>
      </c>
      <c r="E95" s="145">
        <f>SUM(E88+E93+E94)</f>
        <v>0</v>
      </c>
      <c r="F95" s="145">
        <f>SUM(F88+F93+F94)</f>
        <v>0</v>
      </c>
      <c r="G95" s="146">
        <f t="shared" si="1"/>
        <v>28134542</v>
      </c>
    </row>
    <row r="96" spans="1:8" ht="16.2" thickBot="1" x14ac:dyDescent="0.35">
      <c r="A96" s="105" t="s">
        <v>570</v>
      </c>
      <c r="B96" s="106"/>
      <c r="C96" s="211">
        <f>SUM(C18+C32+C43+C47+C54+C60+C64+C95)</f>
        <v>27334542</v>
      </c>
      <c r="D96" s="211">
        <f>SUM(D18+D32+D43+D47+D54+D60+D64+D95)</f>
        <v>28134542</v>
      </c>
      <c r="E96" s="145">
        <f>SUM(E66+E95)</f>
        <v>0</v>
      </c>
      <c r="F96" s="145">
        <f>SUM(F66+F95)</f>
        <v>0</v>
      </c>
      <c r="G96" s="146">
        <f t="shared" si="1"/>
        <v>28134542</v>
      </c>
      <c r="H96" s="288"/>
    </row>
    <row r="97" spans="7:7" x14ac:dyDescent="0.3">
      <c r="G97" s="286" t="s">
        <v>676</v>
      </c>
    </row>
  </sheetData>
  <mergeCells count="2">
    <mergeCell ref="A1:G1"/>
    <mergeCell ref="A2:G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  <headerFooter>
    <oddHeader>&amp;C6. melléklet az /2020. (......)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6"/>
  <sheetViews>
    <sheetView topLeftCell="A76" zoomScaleNormal="100" workbookViewId="0">
      <selection activeCell="A5" sqref="A5:G97"/>
    </sheetView>
  </sheetViews>
  <sheetFormatPr defaultRowHeight="14.4" x14ac:dyDescent="0.3"/>
  <cols>
    <col min="1" max="1" width="92.5546875" customWidth="1"/>
    <col min="3" max="3" width="15.77734375" style="181" bestFit="1" customWidth="1"/>
    <col min="4" max="4" width="15.77734375" style="181" customWidth="1"/>
    <col min="5" max="5" width="13.21875" style="181" customWidth="1"/>
    <col min="6" max="6" width="14" style="181" customWidth="1"/>
    <col min="7" max="7" width="15.77734375" style="181" customWidth="1"/>
    <col min="8" max="8" width="15.77734375" style="181" bestFit="1" customWidth="1"/>
    <col min="9" max="9" width="15.77734375" style="181" customWidth="1"/>
    <col min="10" max="10" width="14.21875" style="181" bestFit="1" customWidth="1"/>
    <col min="11" max="11" width="13.77734375" customWidth="1"/>
  </cols>
  <sheetData>
    <row r="1" spans="1:11" ht="24" customHeight="1" x14ac:dyDescent="0.35">
      <c r="A1" s="369" t="s">
        <v>692</v>
      </c>
      <c r="B1" s="373"/>
      <c r="C1" s="373"/>
      <c r="D1" s="373"/>
      <c r="E1" s="373"/>
      <c r="F1" s="373"/>
      <c r="G1" s="372"/>
      <c r="H1" s="306"/>
      <c r="I1" s="306"/>
      <c r="J1" s="306"/>
      <c r="K1" s="306"/>
    </row>
    <row r="2" spans="1:11" ht="24" customHeight="1" x14ac:dyDescent="0.3">
      <c r="A2" s="367" t="s">
        <v>695</v>
      </c>
      <c r="B2" s="367"/>
      <c r="C2" s="367"/>
      <c r="D2" s="367"/>
      <c r="E2" s="367"/>
      <c r="F2" s="367"/>
      <c r="G2" s="367"/>
      <c r="H2" s="306"/>
      <c r="I2" s="306"/>
      <c r="J2" s="306"/>
      <c r="K2" s="306"/>
    </row>
    <row r="3" spans="1:11" ht="24" customHeight="1" x14ac:dyDescent="0.35">
      <c r="A3" s="368" t="s">
        <v>640</v>
      </c>
      <c r="B3" s="371"/>
      <c r="C3" s="371"/>
      <c r="D3" s="371"/>
      <c r="E3" s="371"/>
      <c r="F3" s="371"/>
      <c r="G3" s="372"/>
      <c r="H3" s="306"/>
      <c r="I3" s="306"/>
      <c r="J3" s="307"/>
      <c r="K3" s="306"/>
    </row>
    <row r="4" spans="1:11" ht="18" x14ac:dyDescent="0.35">
      <c r="A4" s="227"/>
      <c r="H4" s="289"/>
      <c r="I4" s="289"/>
      <c r="J4" s="289"/>
      <c r="K4" s="306"/>
    </row>
    <row r="5" spans="1:11" x14ac:dyDescent="0.3">
      <c r="A5" s="87" t="s">
        <v>98</v>
      </c>
      <c r="H5" s="289" t="s">
        <v>663</v>
      </c>
      <c r="I5" s="289" t="s">
        <v>662</v>
      </c>
      <c r="J5" s="289" t="s">
        <v>664</v>
      </c>
      <c r="K5" s="289" t="s">
        <v>664</v>
      </c>
    </row>
    <row r="6" spans="1:11" ht="53.4" x14ac:dyDescent="0.3">
      <c r="A6" s="2" t="s">
        <v>144</v>
      </c>
      <c r="B6" s="3" t="s">
        <v>117</v>
      </c>
      <c r="C6" s="265" t="s">
        <v>705</v>
      </c>
      <c r="D6" s="265" t="s">
        <v>681</v>
      </c>
      <c r="E6" s="199" t="s">
        <v>20</v>
      </c>
      <c r="F6" s="199" t="s">
        <v>21</v>
      </c>
      <c r="G6" s="202" t="s">
        <v>110</v>
      </c>
      <c r="H6" s="290" t="s">
        <v>19</v>
      </c>
      <c r="I6" s="291" t="s">
        <v>670</v>
      </c>
      <c r="J6" s="290" t="s">
        <v>19</v>
      </c>
      <c r="K6" s="291" t="s">
        <v>670</v>
      </c>
    </row>
    <row r="7" spans="1:11" ht="15" customHeight="1" x14ac:dyDescent="0.3">
      <c r="A7" s="31" t="s">
        <v>322</v>
      </c>
      <c r="B7" s="6" t="s">
        <v>323</v>
      </c>
      <c r="C7" s="186">
        <f t="shared" ref="C7:C70" si="0">SUM(H7+J7)</f>
        <v>16331043</v>
      </c>
      <c r="D7" s="186">
        <f>I7+K7</f>
        <v>16331043</v>
      </c>
      <c r="E7" s="186"/>
      <c r="F7" s="186"/>
      <c r="G7" s="186">
        <f>D7</f>
        <v>16331043</v>
      </c>
      <c r="H7" s="292">
        <f>'5.bevételek működésfelh Önk.'!C7</f>
        <v>16331043</v>
      </c>
      <c r="I7" s="292">
        <f>'5.bevételek működésfelh Önk.'!D7</f>
        <v>16331043</v>
      </c>
      <c r="J7" s="292">
        <v>0</v>
      </c>
      <c r="K7" s="293">
        <f>'6.bevételek működés,felh.Óvoda'!G6</f>
        <v>0</v>
      </c>
    </row>
    <row r="8" spans="1:11" ht="15" customHeight="1" x14ac:dyDescent="0.3">
      <c r="A8" s="5" t="s">
        <v>324</v>
      </c>
      <c r="B8" s="6" t="s">
        <v>325</v>
      </c>
      <c r="C8" s="186">
        <f t="shared" si="0"/>
        <v>19604900</v>
      </c>
      <c r="D8" s="186">
        <f t="shared" ref="D8:D71" si="1">I8+K8</f>
        <v>19604900</v>
      </c>
      <c r="E8" s="186"/>
      <c r="F8" s="186"/>
      <c r="G8" s="186">
        <f t="shared" ref="G8:G71" si="2">D8</f>
        <v>19604900</v>
      </c>
      <c r="H8" s="292">
        <f>'5.bevételek működésfelh Önk.'!C8</f>
        <v>19604900</v>
      </c>
      <c r="I8" s="292">
        <f>'5.bevételek működésfelh Önk.'!D8</f>
        <v>19604900</v>
      </c>
      <c r="J8" s="292">
        <v>0</v>
      </c>
      <c r="K8" s="293">
        <f>'6.bevételek működés,felh.Óvoda'!G7</f>
        <v>0</v>
      </c>
    </row>
    <row r="9" spans="1:11" ht="15" customHeight="1" x14ac:dyDescent="0.3">
      <c r="A9" s="5" t="s">
        <v>326</v>
      </c>
      <c r="B9" s="6" t="s">
        <v>327</v>
      </c>
      <c r="C9" s="186">
        <f t="shared" si="0"/>
        <v>3909000</v>
      </c>
      <c r="D9" s="186">
        <f t="shared" si="1"/>
        <v>3909000</v>
      </c>
      <c r="E9" s="186"/>
      <c r="F9" s="186"/>
      <c r="G9" s="186">
        <f t="shared" si="2"/>
        <v>3909000</v>
      </c>
      <c r="H9" s="292">
        <f>'5.bevételek működésfelh Önk.'!C9</f>
        <v>3909000</v>
      </c>
      <c r="I9" s="292">
        <f>'5.bevételek működésfelh Önk.'!D9</f>
        <v>3909000</v>
      </c>
      <c r="J9" s="292">
        <v>0</v>
      </c>
      <c r="K9" s="293">
        <f>'6.bevételek működés,felh.Óvoda'!G8</f>
        <v>0</v>
      </c>
    </row>
    <row r="10" spans="1:11" ht="15" customHeight="1" x14ac:dyDescent="0.3">
      <c r="A10" s="5" t="s">
        <v>328</v>
      </c>
      <c r="B10" s="6" t="s">
        <v>329</v>
      </c>
      <c r="C10" s="186">
        <f t="shared" si="0"/>
        <v>2270000</v>
      </c>
      <c r="D10" s="186">
        <f t="shared" si="1"/>
        <v>2270000</v>
      </c>
      <c r="E10" s="186"/>
      <c r="F10" s="186"/>
      <c r="G10" s="186">
        <f t="shared" si="2"/>
        <v>2270000</v>
      </c>
      <c r="H10" s="292">
        <f>'5.bevételek működésfelh Önk.'!C11</f>
        <v>2270000</v>
      </c>
      <c r="I10" s="292">
        <f>'5.bevételek működésfelh Önk.'!D11</f>
        <v>2270000</v>
      </c>
      <c r="J10" s="292">
        <v>0</v>
      </c>
      <c r="K10" s="293">
        <f>'6.bevételek működés,felh.Óvoda'!G9</f>
        <v>0</v>
      </c>
    </row>
    <row r="11" spans="1:11" ht="15" customHeight="1" x14ac:dyDescent="0.3">
      <c r="A11" s="5" t="s">
        <v>330</v>
      </c>
      <c r="B11" s="6" t="s">
        <v>331</v>
      </c>
      <c r="C11" s="186">
        <f t="shared" si="0"/>
        <v>0</v>
      </c>
      <c r="D11" s="186">
        <f t="shared" si="1"/>
        <v>2294782</v>
      </c>
      <c r="E11" s="186"/>
      <c r="F11" s="186"/>
      <c r="G11" s="186">
        <f t="shared" si="2"/>
        <v>2294782</v>
      </c>
      <c r="H11" s="292">
        <f>'5.bevételek működésfelh Önk.'!C12</f>
        <v>0</v>
      </c>
      <c r="I11" s="292">
        <f>'5.bevételek működésfelh Önk.'!D12</f>
        <v>2294782</v>
      </c>
      <c r="J11" s="292">
        <v>0</v>
      </c>
      <c r="K11" s="293">
        <f>'6.bevételek működés,felh.Óvoda'!G10</f>
        <v>0</v>
      </c>
    </row>
    <row r="12" spans="1:11" ht="15" customHeight="1" x14ac:dyDescent="0.3">
      <c r="A12" s="5" t="s">
        <v>332</v>
      </c>
      <c r="B12" s="6" t="s">
        <v>333</v>
      </c>
      <c r="C12" s="186">
        <f t="shared" si="0"/>
        <v>0</v>
      </c>
      <c r="D12" s="186">
        <f t="shared" si="1"/>
        <v>125600</v>
      </c>
      <c r="E12" s="186"/>
      <c r="F12" s="186"/>
      <c r="G12" s="186">
        <f t="shared" si="2"/>
        <v>125600</v>
      </c>
      <c r="H12" s="292">
        <f>'5.bevételek működésfelh Önk.'!C13</f>
        <v>0</v>
      </c>
      <c r="I12" s="292">
        <f>'5.bevételek működésfelh Önk.'!D13</f>
        <v>125600</v>
      </c>
      <c r="J12" s="292">
        <v>0</v>
      </c>
      <c r="K12" s="293">
        <f>'6.bevételek működés,felh.Óvoda'!G11</f>
        <v>0</v>
      </c>
    </row>
    <row r="13" spans="1:11" ht="15" customHeight="1" x14ac:dyDescent="0.3">
      <c r="A13" s="7" t="s">
        <v>572</v>
      </c>
      <c r="B13" s="8" t="s">
        <v>334</v>
      </c>
      <c r="C13" s="186">
        <f t="shared" si="0"/>
        <v>45645408</v>
      </c>
      <c r="D13" s="186">
        <f t="shared" si="1"/>
        <v>48065790</v>
      </c>
      <c r="E13" s="186">
        <f>SUM(E7:E12)</f>
        <v>0</v>
      </c>
      <c r="F13" s="186">
        <f>SUM(F7:F12)</f>
        <v>0</v>
      </c>
      <c r="G13" s="186">
        <f t="shared" si="2"/>
        <v>48065790</v>
      </c>
      <c r="H13" s="292">
        <f>'5.bevételek működésfelh Önk.'!C14</f>
        <v>45645408</v>
      </c>
      <c r="I13" s="292">
        <f>'5.bevételek működésfelh Önk.'!D14</f>
        <v>48065790</v>
      </c>
      <c r="J13" s="292">
        <v>0</v>
      </c>
      <c r="K13" s="293">
        <f>'6.bevételek működés,felh.Óvoda'!G12</f>
        <v>0</v>
      </c>
    </row>
    <row r="14" spans="1:11" ht="15" customHeight="1" x14ac:dyDescent="0.3">
      <c r="A14" s="5" t="s">
        <v>335</v>
      </c>
      <c r="B14" s="6" t="s">
        <v>336</v>
      </c>
      <c r="C14" s="186">
        <f t="shared" si="0"/>
        <v>0</v>
      </c>
      <c r="D14" s="186">
        <f t="shared" si="1"/>
        <v>0</v>
      </c>
      <c r="E14" s="186"/>
      <c r="F14" s="186"/>
      <c r="G14" s="186">
        <f t="shared" si="2"/>
        <v>0</v>
      </c>
      <c r="H14" s="292">
        <f>'5.bevételek működésfelh Önk.'!C15</f>
        <v>0</v>
      </c>
      <c r="I14" s="292">
        <f>'5.bevételek működésfelh Önk.'!D15</f>
        <v>0</v>
      </c>
      <c r="J14" s="292">
        <v>0</v>
      </c>
      <c r="K14" s="293">
        <f>'6.bevételek működés,felh.Óvoda'!G13</f>
        <v>0</v>
      </c>
    </row>
    <row r="15" spans="1:11" ht="15" customHeight="1" x14ac:dyDescent="0.3">
      <c r="A15" s="5" t="s">
        <v>337</v>
      </c>
      <c r="B15" s="6" t="s">
        <v>338</v>
      </c>
      <c r="C15" s="186">
        <f t="shared" si="0"/>
        <v>0</v>
      </c>
      <c r="D15" s="186">
        <f t="shared" si="1"/>
        <v>0</v>
      </c>
      <c r="E15" s="186"/>
      <c r="F15" s="186"/>
      <c r="G15" s="186">
        <f t="shared" si="2"/>
        <v>0</v>
      </c>
      <c r="H15" s="292">
        <f>'5.bevételek működésfelh Önk.'!C16</f>
        <v>0</v>
      </c>
      <c r="I15" s="292">
        <f>'5.bevételek működésfelh Önk.'!D16</f>
        <v>0</v>
      </c>
      <c r="J15" s="292">
        <v>0</v>
      </c>
      <c r="K15" s="293">
        <f>'6.bevételek működés,felh.Óvoda'!G14</f>
        <v>0</v>
      </c>
    </row>
    <row r="16" spans="1:11" ht="15" customHeight="1" x14ac:dyDescent="0.3">
      <c r="A16" s="5" t="s">
        <v>534</v>
      </c>
      <c r="B16" s="6" t="s">
        <v>339</v>
      </c>
      <c r="C16" s="186">
        <f t="shared" si="0"/>
        <v>0</v>
      </c>
      <c r="D16" s="186">
        <f t="shared" si="1"/>
        <v>0</v>
      </c>
      <c r="E16" s="186"/>
      <c r="F16" s="186"/>
      <c r="G16" s="186">
        <f t="shared" si="2"/>
        <v>0</v>
      </c>
      <c r="H16" s="292">
        <f>'5.bevételek működésfelh Önk.'!C17</f>
        <v>0</v>
      </c>
      <c r="I16" s="292">
        <f>'5.bevételek működésfelh Önk.'!D17</f>
        <v>0</v>
      </c>
      <c r="J16" s="292">
        <v>0</v>
      </c>
      <c r="K16" s="293">
        <f>'6.bevételek működés,felh.Óvoda'!G15</f>
        <v>0</v>
      </c>
    </row>
    <row r="17" spans="1:11" ht="15" customHeight="1" x14ac:dyDescent="0.3">
      <c r="A17" s="5" t="s">
        <v>535</v>
      </c>
      <c r="B17" s="6" t="s">
        <v>340</v>
      </c>
      <c r="C17" s="186">
        <f t="shared" si="0"/>
        <v>0</v>
      </c>
      <c r="D17" s="186">
        <f t="shared" si="1"/>
        <v>0</v>
      </c>
      <c r="E17" s="186"/>
      <c r="F17" s="186"/>
      <c r="G17" s="186">
        <f t="shared" si="2"/>
        <v>0</v>
      </c>
      <c r="H17" s="292">
        <f>'5.bevételek működésfelh Önk.'!C18</f>
        <v>0</v>
      </c>
      <c r="I17" s="292">
        <f>'5.bevételek működésfelh Önk.'!D18</f>
        <v>0</v>
      </c>
      <c r="J17" s="292">
        <v>0</v>
      </c>
      <c r="K17" s="293">
        <f>'6.bevételek működés,felh.Óvoda'!G16</f>
        <v>0</v>
      </c>
    </row>
    <row r="18" spans="1:11" ht="15" customHeight="1" x14ac:dyDescent="0.3">
      <c r="A18" s="5" t="s">
        <v>536</v>
      </c>
      <c r="B18" s="6" t="s">
        <v>341</v>
      </c>
      <c r="C18" s="186">
        <f t="shared" si="0"/>
        <v>10659330</v>
      </c>
      <c r="D18" s="186">
        <f t="shared" si="1"/>
        <v>10659330</v>
      </c>
      <c r="E18" s="186"/>
      <c r="F18" s="186"/>
      <c r="G18" s="186">
        <f t="shared" si="2"/>
        <v>10659330</v>
      </c>
      <c r="H18" s="292">
        <f>'5.bevételek működésfelh Önk.'!C19</f>
        <v>10659330</v>
      </c>
      <c r="I18" s="292">
        <f>'5.bevételek működésfelh Önk.'!D19</f>
        <v>10659330</v>
      </c>
      <c r="J18" s="292">
        <v>0</v>
      </c>
      <c r="K18" s="293">
        <f>'6.bevételek működés,felh.Óvoda'!G17</f>
        <v>0</v>
      </c>
    </row>
    <row r="19" spans="1:11" ht="15" customHeight="1" x14ac:dyDescent="0.3">
      <c r="A19" s="38" t="s">
        <v>573</v>
      </c>
      <c r="B19" s="44" t="s">
        <v>342</v>
      </c>
      <c r="C19" s="146">
        <f t="shared" si="0"/>
        <v>56304738</v>
      </c>
      <c r="D19" s="146">
        <f t="shared" si="1"/>
        <v>58725120</v>
      </c>
      <c r="E19" s="146">
        <f>SUM(E13+E14+E15+E16+E17+E18)</f>
        <v>0</v>
      </c>
      <c r="F19" s="146">
        <f>SUM(F13+F14+F15+F16+F17+F18)</f>
        <v>0</v>
      </c>
      <c r="G19" s="146">
        <f t="shared" si="2"/>
        <v>58725120</v>
      </c>
      <c r="H19" s="294">
        <f>H13+H18</f>
        <v>56304738</v>
      </c>
      <c r="I19" s="294">
        <f>'5.bevételek működésfelh Önk.'!D20</f>
        <v>58725120</v>
      </c>
      <c r="J19" s="292">
        <v>0</v>
      </c>
      <c r="K19" s="295">
        <f>'6.bevételek működés,felh.Óvoda'!G18</f>
        <v>0</v>
      </c>
    </row>
    <row r="20" spans="1:11" ht="15" customHeight="1" x14ac:dyDescent="0.3">
      <c r="A20" s="5" t="s">
        <v>540</v>
      </c>
      <c r="B20" s="6" t="s">
        <v>351</v>
      </c>
      <c r="C20" s="186">
        <f t="shared" si="0"/>
        <v>0</v>
      </c>
      <c r="D20" s="186">
        <f t="shared" si="1"/>
        <v>0</v>
      </c>
      <c r="E20" s="186"/>
      <c r="F20" s="186"/>
      <c r="G20" s="186">
        <f t="shared" si="2"/>
        <v>0</v>
      </c>
      <c r="H20" s="292">
        <v>0</v>
      </c>
      <c r="I20" s="292">
        <f>'5.bevételek működésfelh Önk.'!D21</f>
        <v>0</v>
      </c>
      <c r="J20" s="292">
        <v>0</v>
      </c>
      <c r="K20" s="293">
        <f>'6.bevételek működés,felh.Óvoda'!G19</f>
        <v>0</v>
      </c>
    </row>
    <row r="21" spans="1:11" ht="15" customHeight="1" x14ac:dyDescent="0.3">
      <c r="A21" s="5" t="s">
        <v>541</v>
      </c>
      <c r="B21" s="6" t="s">
        <v>352</v>
      </c>
      <c r="C21" s="186">
        <f t="shared" si="0"/>
        <v>0</v>
      </c>
      <c r="D21" s="186">
        <f t="shared" si="1"/>
        <v>0</v>
      </c>
      <c r="E21" s="186"/>
      <c r="F21" s="186"/>
      <c r="G21" s="186">
        <f t="shared" si="2"/>
        <v>0</v>
      </c>
      <c r="H21" s="292">
        <v>0</v>
      </c>
      <c r="I21" s="292">
        <f>'5.bevételek működésfelh Önk.'!D22</f>
        <v>0</v>
      </c>
      <c r="J21" s="292">
        <v>0</v>
      </c>
      <c r="K21" s="293">
        <f>'6.bevételek működés,felh.Óvoda'!G20</f>
        <v>0</v>
      </c>
    </row>
    <row r="22" spans="1:11" ht="15" customHeight="1" x14ac:dyDescent="0.3">
      <c r="A22" s="7" t="s">
        <v>575</v>
      </c>
      <c r="B22" s="8" t="s">
        <v>353</v>
      </c>
      <c r="C22" s="186">
        <f t="shared" si="0"/>
        <v>0</v>
      </c>
      <c r="D22" s="186">
        <f t="shared" si="1"/>
        <v>0</v>
      </c>
      <c r="E22" s="186">
        <f>SUM(E20:E21)</f>
        <v>0</v>
      </c>
      <c r="F22" s="186">
        <f>SUM(F20:F21)</f>
        <v>0</v>
      </c>
      <c r="G22" s="186">
        <f t="shared" si="2"/>
        <v>0</v>
      </c>
      <c r="H22" s="292">
        <v>0</v>
      </c>
      <c r="I22" s="292">
        <f>'5.bevételek működésfelh Önk.'!D23</f>
        <v>0</v>
      </c>
      <c r="J22" s="292">
        <v>0</v>
      </c>
      <c r="K22" s="293">
        <f>'6.bevételek működés,felh.Óvoda'!G21</f>
        <v>0</v>
      </c>
    </row>
    <row r="23" spans="1:11" ht="15" customHeight="1" x14ac:dyDescent="0.3">
      <c r="A23" s="5" t="s">
        <v>542</v>
      </c>
      <c r="B23" s="6" t="s">
        <v>354</v>
      </c>
      <c r="C23" s="186">
        <f t="shared" si="0"/>
        <v>0</v>
      </c>
      <c r="D23" s="186">
        <f t="shared" si="1"/>
        <v>0</v>
      </c>
      <c r="E23" s="186"/>
      <c r="F23" s="186"/>
      <c r="G23" s="186">
        <f t="shared" si="2"/>
        <v>0</v>
      </c>
      <c r="H23" s="292"/>
      <c r="I23" s="292">
        <f>'5.bevételek működésfelh Önk.'!D24</f>
        <v>0</v>
      </c>
      <c r="J23" s="292"/>
      <c r="K23" s="293">
        <f>'6.bevételek működés,felh.Óvoda'!G22</f>
        <v>0</v>
      </c>
    </row>
    <row r="24" spans="1:11" ht="15" customHeight="1" x14ac:dyDescent="0.3">
      <c r="A24" s="5" t="s">
        <v>543</v>
      </c>
      <c r="B24" s="6" t="s">
        <v>355</v>
      </c>
      <c r="C24" s="186">
        <f t="shared" si="0"/>
        <v>0</v>
      </c>
      <c r="D24" s="186">
        <f t="shared" si="1"/>
        <v>0</v>
      </c>
      <c r="E24" s="186"/>
      <c r="F24" s="186"/>
      <c r="G24" s="186">
        <f t="shared" si="2"/>
        <v>0</v>
      </c>
      <c r="H24" s="292">
        <v>0</v>
      </c>
      <c r="I24" s="292">
        <f>'5.bevételek működésfelh Önk.'!D25</f>
        <v>0</v>
      </c>
      <c r="J24" s="292">
        <v>0</v>
      </c>
      <c r="K24" s="293">
        <f>'6.bevételek működés,felh.Óvoda'!G23</f>
        <v>0</v>
      </c>
    </row>
    <row r="25" spans="1:11" ht="15" customHeight="1" x14ac:dyDescent="0.3">
      <c r="A25" s="5" t="s">
        <v>544</v>
      </c>
      <c r="B25" s="6" t="s">
        <v>356</v>
      </c>
      <c r="C25" s="186">
        <f t="shared" si="0"/>
        <v>3500000</v>
      </c>
      <c r="D25" s="186">
        <f t="shared" si="1"/>
        <v>3500000</v>
      </c>
      <c r="E25" s="186">
        <v>0</v>
      </c>
      <c r="F25" s="186"/>
      <c r="G25" s="186">
        <f t="shared" si="2"/>
        <v>3500000</v>
      </c>
      <c r="H25" s="292">
        <f>'5.bevételek működésfelh Önk.'!C26</f>
        <v>3500000</v>
      </c>
      <c r="I25" s="292">
        <f>'5.bevételek működésfelh Önk.'!D26</f>
        <v>3500000</v>
      </c>
      <c r="J25" s="292">
        <v>0</v>
      </c>
      <c r="K25" s="293">
        <f>'6.bevételek működés,felh.Óvoda'!G24</f>
        <v>0</v>
      </c>
    </row>
    <row r="26" spans="1:11" ht="15" customHeight="1" x14ac:dyDescent="0.3">
      <c r="A26" s="5" t="s">
        <v>545</v>
      </c>
      <c r="B26" s="6" t="s">
        <v>357</v>
      </c>
      <c r="C26" s="186">
        <f t="shared" si="0"/>
        <v>13333333</v>
      </c>
      <c r="D26" s="186">
        <f t="shared" si="1"/>
        <v>13333333</v>
      </c>
      <c r="E26" s="186"/>
      <c r="F26" s="186"/>
      <c r="G26" s="186">
        <f t="shared" si="2"/>
        <v>13333333</v>
      </c>
      <c r="H26" s="292">
        <f>'5.bevételek működésfelh Önk.'!C27</f>
        <v>13333333</v>
      </c>
      <c r="I26" s="292">
        <f>'5.bevételek működésfelh Önk.'!D27</f>
        <v>13333333</v>
      </c>
      <c r="J26" s="292">
        <v>0</v>
      </c>
      <c r="K26" s="293">
        <f>'6.bevételek működés,felh.Óvoda'!G25</f>
        <v>0</v>
      </c>
    </row>
    <row r="27" spans="1:11" ht="15" customHeight="1" x14ac:dyDescent="0.3">
      <c r="A27" s="5" t="s">
        <v>546</v>
      </c>
      <c r="B27" s="6" t="s">
        <v>360</v>
      </c>
      <c r="C27" s="186">
        <f t="shared" si="0"/>
        <v>0</v>
      </c>
      <c r="D27" s="186">
        <f t="shared" si="1"/>
        <v>0</v>
      </c>
      <c r="E27" s="186"/>
      <c r="F27" s="186"/>
      <c r="G27" s="186">
        <f t="shared" si="2"/>
        <v>0</v>
      </c>
      <c r="H27" s="292">
        <f>'5.bevételek működésfelh Önk.'!C28</f>
        <v>0</v>
      </c>
      <c r="I27" s="292">
        <f>'5.bevételek működésfelh Önk.'!D28</f>
        <v>0</v>
      </c>
      <c r="J27" s="292">
        <v>0</v>
      </c>
      <c r="K27" s="293">
        <f>'6.bevételek működés,felh.Óvoda'!G26</f>
        <v>0</v>
      </c>
    </row>
    <row r="28" spans="1:11" ht="15" customHeight="1" x14ac:dyDescent="0.3">
      <c r="A28" s="5" t="s">
        <v>361</v>
      </c>
      <c r="B28" s="6" t="s">
        <v>362</v>
      </c>
      <c r="C28" s="186">
        <f t="shared" si="0"/>
        <v>0</v>
      </c>
      <c r="D28" s="186">
        <f t="shared" si="1"/>
        <v>0</v>
      </c>
      <c r="E28" s="186"/>
      <c r="F28" s="186"/>
      <c r="G28" s="186">
        <f t="shared" si="2"/>
        <v>0</v>
      </c>
      <c r="H28" s="292">
        <f>'5.bevételek működésfelh Önk.'!C29</f>
        <v>0</v>
      </c>
      <c r="I28" s="292">
        <f>'5.bevételek működésfelh Önk.'!D29</f>
        <v>0</v>
      </c>
      <c r="J28" s="292">
        <v>0</v>
      </c>
      <c r="K28" s="293">
        <f>'6.bevételek működés,felh.Óvoda'!G27</f>
        <v>0</v>
      </c>
    </row>
    <row r="29" spans="1:11" ht="15" customHeight="1" x14ac:dyDescent="0.3">
      <c r="A29" s="5" t="s">
        <v>547</v>
      </c>
      <c r="B29" s="6" t="s">
        <v>363</v>
      </c>
      <c r="C29" s="186">
        <f t="shared" si="0"/>
        <v>0</v>
      </c>
      <c r="D29" s="186">
        <f t="shared" si="1"/>
        <v>0</v>
      </c>
      <c r="E29" s="186"/>
      <c r="F29" s="186"/>
      <c r="G29" s="186">
        <f t="shared" si="2"/>
        <v>0</v>
      </c>
      <c r="H29" s="292">
        <f>'5.bevételek működésfelh Önk.'!C30</f>
        <v>0</v>
      </c>
      <c r="I29" s="292">
        <f>'5.bevételek működésfelh Önk.'!D30</f>
        <v>0</v>
      </c>
      <c r="J29" s="292">
        <v>0</v>
      </c>
      <c r="K29" s="293">
        <f>'6.bevételek működés,felh.Óvoda'!G28</f>
        <v>0</v>
      </c>
    </row>
    <row r="30" spans="1:11" ht="15" customHeight="1" x14ac:dyDescent="0.3">
      <c r="A30" s="5" t="s">
        <v>548</v>
      </c>
      <c r="B30" s="6" t="s">
        <v>368</v>
      </c>
      <c r="C30" s="186">
        <f t="shared" si="0"/>
        <v>500000</v>
      </c>
      <c r="D30" s="186">
        <f t="shared" si="1"/>
        <v>500000</v>
      </c>
      <c r="E30" s="186"/>
      <c r="F30" s="186"/>
      <c r="G30" s="186">
        <f t="shared" si="2"/>
        <v>500000</v>
      </c>
      <c r="H30" s="292">
        <f>'5.bevételek működésfelh Önk.'!C31</f>
        <v>500000</v>
      </c>
      <c r="I30" s="292">
        <f>'5.bevételek működésfelh Önk.'!D31</f>
        <v>500000</v>
      </c>
      <c r="J30" s="292">
        <v>0</v>
      </c>
      <c r="K30" s="293">
        <f>'6.bevételek működés,felh.Óvoda'!G29</f>
        <v>0</v>
      </c>
    </row>
    <row r="31" spans="1:11" ht="15" customHeight="1" x14ac:dyDescent="0.3">
      <c r="A31" s="7" t="s">
        <v>576</v>
      </c>
      <c r="B31" s="8" t="s">
        <v>371</v>
      </c>
      <c r="C31" s="186">
        <f t="shared" si="0"/>
        <v>13833333</v>
      </c>
      <c r="D31" s="186">
        <f t="shared" si="1"/>
        <v>13833333</v>
      </c>
      <c r="E31" s="186">
        <f>SUM(E26:E30)</f>
        <v>0</v>
      </c>
      <c r="F31" s="186">
        <f>SUM(F26:F30)</f>
        <v>0</v>
      </c>
      <c r="G31" s="186">
        <f t="shared" si="2"/>
        <v>13833333</v>
      </c>
      <c r="H31" s="292">
        <f>SUM(H26:H30)</f>
        <v>13833333</v>
      </c>
      <c r="I31" s="292">
        <f>'5.bevételek működésfelh Önk.'!D32</f>
        <v>13833333</v>
      </c>
      <c r="J31" s="292"/>
      <c r="K31" s="293">
        <f>'6.bevételek működés,felh.Óvoda'!G30</f>
        <v>0</v>
      </c>
    </row>
    <row r="32" spans="1:11" ht="15" customHeight="1" x14ac:dyDescent="0.3">
      <c r="A32" s="5" t="s">
        <v>549</v>
      </c>
      <c r="B32" s="6" t="s">
        <v>372</v>
      </c>
      <c r="C32" s="186">
        <f t="shared" si="0"/>
        <v>100000</v>
      </c>
      <c r="D32" s="186">
        <f t="shared" si="1"/>
        <v>100000</v>
      </c>
      <c r="E32" s="186"/>
      <c r="F32" s="186"/>
      <c r="G32" s="186">
        <f t="shared" si="2"/>
        <v>100000</v>
      </c>
      <c r="H32" s="292">
        <f>'5.bevételek működésfelh Önk.'!C33</f>
        <v>100000</v>
      </c>
      <c r="I32" s="292">
        <f>'5.bevételek működésfelh Önk.'!D33</f>
        <v>100000</v>
      </c>
      <c r="J32" s="292">
        <v>0</v>
      </c>
      <c r="K32" s="293">
        <f>'6.bevételek működés,felh.Óvoda'!G31</f>
        <v>0</v>
      </c>
    </row>
    <row r="33" spans="1:11" ht="15" customHeight="1" x14ac:dyDescent="0.3">
      <c r="A33" s="38" t="s">
        <v>577</v>
      </c>
      <c r="B33" s="44" t="s">
        <v>373</v>
      </c>
      <c r="C33" s="146">
        <f t="shared" si="0"/>
        <v>17433333</v>
      </c>
      <c r="D33" s="186">
        <f t="shared" si="1"/>
        <v>17433333</v>
      </c>
      <c r="E33" s="146">
        <f>SUM(E23+E24+E25+E31+E32)</f>
        <v>0</v>
      </c>
      <c r="F33" s="146">
        <f>SUM(F23+F24+F25+F31+F32)</f>
        <v>0</v>
      </c>
      <c r="G33" s="146">
        <f t="shared" si="2"/>
        <v>17433333</v>
      </c>
      <c r="H33" s="294">
        <f>H31+H32+H25</f>
        <v>17433333</v>
      </c>
      <c r="I33" s="294">
        <f>'5.bevételek működésfelh Önk.'!D34</f>
        <v>17433333</v>
      </c>
      <c r="J33" s="294">
        <v>0</v>
      </c>
      <c r="K33" s="296">
        <f>'6.bevételek működés,felh.Óvoda'!G32</f>
        <v>0</v>
      </c>
    </row>
    <row r="34" spans="1:11" ht="15" customHeight="1" x14ac:dyDescent="0.3">
      <c r="A34" s="13" t="s">
        <v>374</v>
      </c>
      <c r="B34" s="6" t="s">
        <v>375</v>
      </c>
      <c r="C34" s="186">
        <v>3000000</v>
      </c>
      <c r="D34" s="186">
        <f t="shared" si="1"/>
        <v>3000000</v>
      </c>
      <c r="E34" s="186"/>
      <c r="F34" s="186"/>
      <c r="G34" s="186">
        <f t="shared" si="2"/>
        <v>3000000</v>
      </c>
      <c r="H34" s="292">
        <v>3000000</v>
      </c>
      <c r="I34" s="292">
        <f>'5.bevételek működésfelh Önk.'!D35</f>
        <v>3000000</v>
      </c>
      <c r="J34" s="292">
        <v>0</v>
      </c>
      <c r="K34" s="293">
        <f>'6.bevételek működés,felh.Óvoda'!G33</f>
        <v>0</v>
      </c>
    </row>
    <row r="35" spans="1:11" ht="15" customHeight="1" x14ac:dyDescent="0.3">
      <c r="A35" s="13" t="s">
        <v>550</v>
      </c>
      <c r="B35" s="6" t="s">
        <v>376</v>
      </c>
      <c r="C35" s="186">
        <f t="shared" si="0"/>
        <v>211666</v>
      </c>
      <c r="D35" s="186">
        <f t="shared" si="1"/>
        <v>211666</v>
      </c>
      <c r="E35" s="186"/>
      <c r="F35" s="186"/>
      <c r="G35" s="186">
        <f t="shared" si="2"/>
        <v>211666</v>
      </c>
      <c r="H35" s="292">
        <f>'5.bevételek működésfelh Önk.'!C36</f>
        <v>211666</v>
      </c>
      <c r="I35" s="292">
        <f>'5.bevételek működésfelh Önk.'!D36</f>
        <v>211666</v>
      </c>
      <c r="J35" s="292">
        <v>0</v>
      </c>
      <c r="K35" s="293">
        <f>'6.bevételek működés,felh.Óvoda'!G34</f>
        <v>0</v>
      </c>
    </row>
    <row r="36" spans="1:11" ht="15" customHeight="1" x14ac:dyDescent="0.3">
      <c r="A36" s="13" t="s">
        <v>551</v>
      </c>
      <c r="B36" s="6" t="s">
        <v>377</v>
      </c>
      <c r="C36" s="186">
        <f t="shared" si="0"/>
        <v>0</v>
      </c>
      <c r="D36" s="186">
        <f t="shared" si="1"/>
        <v>0</v>
      </c>
      <c r="E36" s="186"/>
      <c r="F36" s="186"/>
      <c r="G36" s="186">
        <f t="shared" si="2"/>
        <v>0</v>
      </c>
      <c r="H36" s="292">
        <f>'5.bevételek működésfelh Önk.'!C37</f>
        <v>0</v>
      </c>
      <c r="I36" s="292">
        <f>'5.bevételek működésfelh Önk.'!D37</f>
        <v>0</v>
      </c>
      <c r="J36" s="292">
        <v>0</v>
      </c>
      <c r="K36" s="293">
        <f>'6.bevételek működés,felh.Óvoda'!G35</f>
        <v>0</v>
      </c>
    </row>
    <row r="37" spans="1:11" ht="15" customHeight="1" x14ac:dyDescent="0.3">
      <c r="A37" s="13" t="s">
        <v>552</v>
      </c>
      <c r="B37" s="6" t="s">
        <v>378</v>
      </c>
      <c r="C37" s="186">
        <f t="shared" si="0"/>
        <v>807000</v>
      </c>
      <c r="D37" s="186">
        <f t="shared" si="1"/>
        <v>807000</v>
      </c>
      <c r="E37" s="186"/>
      <c r="F37" s="186"/>
      <c r="G37" s="186">
        <f t="shared" si="2"/>
        <v>807000</v>
      </c>
      <c r="H37" s="292">
        <f>'5.bevételek működésfelh Önk.'!C38</f>
        <v>807000</v>
      </c>
      <c r="I37" s="292">
        <f>'5.bevételek működésfelh Önk.'!D38</f>
        <v>807000</v>
      </c>
      <c r="J37" s="292">
        <v>0</v>
      </c>
      <c r="K37" s="293">
        <f>'6.bevételek működés,felh.Óvoda'!G36</f>
        <v>0</v>
      </c>
    </row>
    <row r="38" spans="1:11" ht="15" customHeight="1" x14ac:dyDescent="0.3">
      <c r="A38" s="13" t="s">
        <v>379</v>
      </c>
      <c r="B38" s="6" t="s">
        <v>380</v>
      </c>
      <c r="C38" s="186">
        <f t="shared" si="0"/>
        <v>0</v>
      </c>
      <c r="D38" s="186">
        <f t="shared" si="1"/>
        <v>0</v>
      </c>
      <c r="E38" s="186"/>
      <c r="F38" s="186"/>
      <c r="G38" s="186">
        <f t="shared" si="2"/>
        <v>0</v>
      </c>
      <c r="H38" s="292">
        <f>'5.bevételek működésfelh Önk.'!C39</f>
        <v>0</v>
      </c>
      <c r="I38" s="292">
        <f>'5.bevételek működésfelh Önk.'!D39</f>
        <v>0</v>
      </c>
      <c r="J38" s="292">
        <v>0</v>
      </c>
      <c r="K38" s="293">
        <f>'6.bevételek működés,felh.Óvoda'!G37</f>
        <v>0</v>
      </c>
    </row>
    <row r="39" spans="1:11" ht="15" customHeight="1" x14ac:dyDescent="0.3">
      <c r="A39" s="13" t="s">
        <v>381</v>
      </c>
      <c r="B39" s="6" t="s">
        <v>382</v>
      </c>
      <c r="C39" s="186">
        <f t="shared" si="0"/>
        <v>0</v>
      </c>
      <c r="D39" s="186">
        <f t="shared" si="1"/>
        <v>0</v>
      </c>
      <c r="E39" s="186"/>
      <c r="F39" s="186"/>
      <c r="G39" s="186">
        <f t="shared" si="2"/>
        <v>0</v>
      </c>
      <c r="H39" s="292">
        <f>'5.bevételek működésfelh Önk.'!C40</f>
        <v>0</v>
      </c>
      <c r="I39" s="292">
        <f>'5.bevételek működésfelh Önk.'!D40</f>
        <v>0</v>
      </c>
      <c r="J39" s="292">
        <v>0</v>
      </c>
      <c r="K39" s="293">
        <f>'6.bevételek működés,felh.Óvoda'!G38</f>
        <v>0</v>
      </c>
    </row>
    <row r="40" spans="1:11" ht="15" customHeight="1" x14ac:dyDescent="0.3">
      <c r="A40" s="13" t="s">
        <v>383</v>
      </c>
      <c r="B40" s="6" t="s">
        <v>384</v>
      </c>
      <c r="C40" s="186">
        <f t="shared" si="0"/>
        <v>0</v>
      </c>
      <c r="D40" s="186">
        <f t="shared" si="1"/>
        <v>0</v>
      </c>
      <c r="E40" s="186"/>
      <c r="F40" s="186"/>
      <c r="G40" s="186">
        <f t="shared" si="2"/>
        <v>0</v>
      </c>
      <c r="H40" s="292">
        <f>'5.bevételek működésfelh Önk.'!C41</f>
        <v>0</v>
      </c>
      <c r="I40" s="292">
        <f>'5.bevételek működésfelh Önk.'!D41</f>
        <v>0</v>
      </c>
      <c r="J40" s="292">
        <v>0</v>
      </c>
      <c r="K40" s="293">
        <f>'6.bevételek működés,felh.Óvoda'!G39</f>
        <v>0</v>
      </c>
    </row>
    <row r="41" spans="1:11" ht="15" customHeight="1" x14ac:dyDescent="0.3">
      <c r="A41" s="13" t="s">
        <v>553</v>
      </c>
      <c r="B41" s="6" t="s">
        <v>385</v>
      </c>
      <c r="C41" s="186">
        <f t="shared" si="0"/>
        <v>0</v>
      </c>
      <c r="D41" s="186">
        <f t="shared" si="1"/>
        <v>0</v>
      </c>
      <c r="E41" s="186"/>
      <c r="F41" s="186"/>
      <c r="G41" s="186">
        <f t="shared" si="2"/>
        <v>0</v>
      </c>
      <c r="H41" s="292">
        <f>'5.bevételek működésfelh Önk.'!C42</f>
        <v>0</v>
      </c>
      <c r="I41" s="292">
        <f>'5.bevételek működésfelh Önk.'!D42</f>
        <v>0</v>
      </c>
      <c r="J41" s="292">
        <v>0</v>
      </c>
      <c r="K41" s="293">
        <f>'6.bevételek működés,felh.Óvoda'!G40</f>
        <v>0</v>
      </c>
    </row>
    <row r="42" spans="1:11" ht="15" customHeight="1" x14ac:dyDescent="0.3">
      <c r="A42" s="13" t="s">
        <v>554</v>
      </c>
      <c r="B42" s="6" t="s">
        <v>386</v>
      </c>
      <c r="C42" s="186">
        <f t="shared" si="0"/>
        <v>0</v>
      </c>
      <c r="D42" s="186">
        <f t="shared" si="1"/>
        <v>0</v>
      </c>
      <c r="E42" s="186"/>
      <c r="F42" s="186"/>
      <c r="G42" s="186">
        <f t="shared" si="2"/>
        <v>0</v>
      </c>
      <c r="H42" s="292">
        <f>'5.bevételek működésfelh Önk.'!C43</f>
        <v>0</v>
      </c>
      <c r="I42" s="292">
        <f>'5.bevételek működésfelh Önk.'!D43</f>
        <v>0</v>
      </c>
      <c r="J42" s="292">
        <v>0</v>
      </c>
      <c r="K42" s="293">
        <f>'6.bevételek működés,felh.Óvoda'!G41</f>
        <v>0</v>
      </c>
    </row>
    <row r="43" spans="1:11" ht="15" customHeight="1" x14ac:dyDescent="0.3">
      <c r="A43" s="13" t="s">
        <v>555</v>
      </c>
      <c r="B43" s="6" t="s">
        <v>387</v>
      </c>
      <c r="C43" s="186">
        <f t="shared" si="0"/>
        <v>0</v>
      </c>
      <c r="D43" s="186">
        <f t="shared" si="1"/>
        <v>0</v>
      </c>
      <c r="E43" s="186"/>
      <c r="F43" s="186"/>
      <c r="G43" s="186">
        <f t="shared" si="2"/>
        <v>0</v>
      </c>
      <c r="H43" s="292">
        <f>'5.bevételek működésfelh Önk.'!C44</f>
        <v>0</v>
      </c>
      <c r="I43" s="292">
        <f>'5.bevételek működésfelh Önk.'!D44</f>
        <v>0</v>
      </c>
      <c r="J43" s="292">
        <v>0</v>
      </c>
      <c r="K43" s="293">
        <f>'6.bevételek működés,felh.Óvoda'!G42</f>
        <v>0</v>
      </c>
    </row>
    <row r="44" spans="1:11" ht="15" customHeight="1" x14ac:dyDescent="0.3">
      <c r="A44" s="43" t="s">
        <v>578</v>
      </c>
      <c r="B44" s="44" t="s">
        <v>388</v>
      </c>
      <c r="C44" s="146">
        <f t="shared" si="0"/>
        <v>4018666</v>
      </c>
      <c r="D44" s="146">
        <f t="shared" si="1"/>
        <v>4018666</v>
      </c>
      <c r="E44" s="146">
        <f>SUM(E34:E43)</f>
        <v>0</v>
      </c>
      <c r="F44" s="146">
        <f>SUM(F34:F43)</f>
        <v>0</v>
      </c>
      <c r="G44" s="146">
        <f t="shared" si="2"/>
        <v>4018666</v>
      </c>
      <c r="H44" s="294">
        <f>SUM(H34:H43)</f>
        <v>4018666</v>
      </c>
      <c r="I44" s="294">
        <f>'5.bevételek működésfelh Önk.'!D45</f>
        <v>4018666</v>
      </c>
      <c r="J44" s="294">
        <v>0</v>
      </c>
      <c r="K44" s="296">
        <f>'6.bevételek működés,felh.Óvoda'!G43</f>
        <v>0</v>
      </c>
    </row>
    <row r="45" spans="1:11" ht="15" customHeight="1" x14ac:dyDescent="0.3">
      <c r="A45" s="13" t="s">
        <v>397</v>
      </c>
      <c r="B45" s="6" t="s">
        <v>398</v>
      </c>
      <c r="C45" s="186">
        <f t="shared" si="0"/>
        <v>0</v>
      </c>
      <c r="D45" s="186">
        <f t="shared" si="1"/>
        <v>0</v>
      </c>
      <c r="E45" s="186"/>
      <c r="F45" s="186"/>
      <c r="G45" s="186">
        <f t="shared" si="2"/>
        <v>0</v>
      </c>
      <c r="H45" s="292">
        <v>0</v>
      </c>
      <c r="I45" s="292">
        <f>'5.bevételek működésfelh Önk.'!D46</f>
        <v>0</v>
      </c>
      <c r="J45" s="292">
        <v>0</v>
      </c>
      <c r="K45" s="293">
        <f>'6.bevételek működés,felh.Óvoda'!G44</f>
        <v>0</v>
      </c>
    </row>
    <row r="46" spans="1:11" ht="15" customHeight="1" x14ac:dyDescent="0.3">
      <c r="A46" s="5" t="s">
        <v>559</v>
      </c>
      <c r="B46" s="6" t="s">
        <v>399</v>
      </c>
      <c r="C46" s="186">
        <f t="shared" si="0"/>
        <v>0</v>
      </c>
      <c r="D46" s="186">
        <f t="shared" si="1"/>
        <v>0</v>
      </c>
      <c r="E46" s="186"/>
      <c r="F46" s="186"/>
      <c r="G46" s="186">
        <f t="shared" si="2"/>
        <v>0</v>
      </c>
      <c r="H46" s="292">
        <v>0</v>
      </c>
      <c r="I46" s="292">
        <f>'5.bevételek működésfelh Önk.'!D47</f>
        <v>0</v>
      </c>
      <c r="J46" s="292">
        <v>0</v>
      </c>
      <c r="K46" s="293">
        <f>'6.bevételek működés,felh.Óvoda'!G45</f>
        <v>0</v>
      </c>
    </row>
    <row r="47" spans="1:11" ht="15" customHeight="1" x14ac:dyDescent="0.3">
      <c r="A47" s="13" t="s">
        <v>560</v>
      </c>
      <c r="B47" s="6" t="s">
        <v>679</v>
      </c>
      <c r="C47" s="186">
        <f t="shared" si="0"/>
        <v>0</v>
      </c>
      <c r="D47" s="186">
        <f t="shared" si="1"/>
        <v>0</v>
      </c>
      <c r="E47" s="186"/>
      <c r="F47" s="186"/>
      <c r="G47" s="186">
        <f t="shared" si="2"/>
        <v>0</v>
      </c>
      <c r="H47" s="292">
        <v>0</v>
      </c>
      <c r="I47" s="292">
        <f>'5.bevételek működésfelh Önk.'!D48</f>
        <v>0</v>
      </c>
      <c r="J47" s="292">
        <v>0</v>
      </c>
      <c r="K47" s="293">
        <f>'6.bevételek működés,felh.Óvoda'!G46</f>
        <v>0</v>
      </c>
    </row>
    <row r="48" spans="1:11" ht="15" customHeight="1" x14ac:dyDescent="0.3">
      <c r="A48" s="38" t="s">
        <v>580</v>
      </c>
      <c r="B48" s="44" t="s">
        <v>401</v>
      </c>
      <c r="C48" s="146">
        <f t="shared" si="0"/>
        <v>0</v>
      </c>
      <c r="D48" s="186">
        <f t="shared" si="1"/>
        <v>0</v>
      </c>
      <c r="E48" s="146">
        <f>SUM(E45:E47)</f>
        <v>0</v>
      </c>
      <c r="F48" s="146">
        <f>SUM(F45:F47)</f>
        <v>0</v>
      </c>
      <c r="G48" s="186">
        <f t="shared" si="2"/>
        <v>0</v>
      </c>
      <c r="H48" s="294">
        <v>0</v>
      </c>
      <c r="I48" s="292">
        <f>'5.bevételek működésfelh Önk.'!D49</f>
        <v>0</v>
      </c>
      <c r="J48" s="294">
        <v>0</v>
      </c>
      <c r="K48" s="293">
        <f>'6.bevételek működés,felh.Óvoda'!G47</f>
        <v>0</v>
      </c>
    </row>
    <row r="49" spans="1:11" ht="15" customHeight="1" x14ac:dyDescent="0.3">
      <c r="A49" s="54" t="s">
        <v>18</v>
      </c>
      <c r="B49" s="59"/>
      <c r="C49" s="186">
        <f t="shared" si="0"/>
        <v>77756737</v>
      </c>
      <c r="D49" s="186">
        <f t="shared" si="1"/>
        <v>80177119</v>
      </c>
      <c r="E49" s="186"/>
      <c r="F49" s="186"/>
      <c r="G49" s="186">
        <f t="shared" si="2"/>
        <v>80177119</v>
      </c>
      <c r="H49" s="292">
        <f>'5.bevételek működésfelh Önk.'!C50</f>
        <v>77756737</v>
      </c>
      <c r="I49" s="292">
        <f>'5.bevételek működésfelh Önk.'!D50</f>
        <v>80177119</v>
      </c>
      <c r="J49" s="292"/>
      <c r="K49" s="293">
        <f>'6.bevételek működés,felh.Óvoda'!G48</f>
        <v>0</v>
      </c>
    </row>
    <row r="50" spans="1:11" ht="15" customHeight="1" x14ac:dyDescent="0.3">
      <c r="A50" s="5" t="s">
        <v>343</v>
      </c>
      <c r="B50" s="6" t="s">
        <v>344</v>
      </c>
      <c r="C50" s="186">
        <f t="shared" si="0"/>
        <v>0</v>
      </c>
      <c r="D50" s="186">
        <f t="shared" si="1"/>
        <v>0</v>
      </c>
      <c r="E50" s="186"/>
      <c r="F50" s="186"/>
      <c r="G50" s="186">
        <f t="shared" si="2"/>
        <v>0</v>
      </c>
      <c r="H50" s="292">
        <f>'5.bevételek működésfelh Önk.'!C51</f>
        <v>0</v>
      </c>
      <c r="I50" s="292">
        <f>'5.bevételek működésfelh Önk.'!D51</f>
        <v>0</v>
      </c>
      <c r="J50" s="292">
        <v>0</v>
      </c>
      <c r="K50" s="293">
        <f>'6.bevételek működés,felh.Óvoda'!G49</f>
        <v>0</v>
      </c>
    </row>
    <row r="51" spans="1:11" ht="15" customHeight="1" x14ac:dyDescent="0.3">
      <c r="A51" s="5" t="s">
        <v>345</v>
      </c>
      <c r="B51" s="6" t="s">
        <v>346</v>
      </c>
      <c r="C51" s="186">
        <f t="shared" si="0"/>
        <v>0</v>
      </c>
      <c r="D51" s="186">
        <f t="shared" si="1"/>
        <v>0</v>
      </c>
      <c r="E51" s="186"/>
      <c r="F51" s="186"/>
      <c r="G51" s="186">
        <f t="shared" si="2"/>
        <v>0</v>
      </c>
      <c r="H51" s="292">
        <f>'5.bevételek működésfelh Önk.'!C52</f>
        <v>0</v>
      </c>
      <c r="I51" s="292">
        <f>'5.bevételek működésfelh Önk.'!D52</f>
        <v>0</v>
      </c>
      <c r="J51" s="292">
        <v>0</v>
      </c>
      <c r="K51" s="293">
        <f>'6.bevételek működés,felh.Óvoda'!G50</f>
        <v>0</v>
      </c>
    </row>
    <row r="52" spans="1:11" ht="15" customHeight="1" x14ac:dyDescent="0.3">
      <c r="A52" s="5" t="s">
        <v>537</v>
      </c>
      <c r="B52" s="6" t="s">
        <v>347</v>
      </c>
      <c r="C52" s="186">
        <f t="shared" si="0"/>
        <v>0</v>
      </c>
      <c r="D52" s="186">
        <f t="shared" si="1"/>
        <v>0</v>
      </c>
      <c r="E52" s="186"/>
      <c r="F52" s="186"/>
      <c r="G52" s="186">
        <f t="shared" si="2"/>
        <v>0</v>
      </c>
      <c r="H52" s="292">
        <f>'5.bevételek működésfelh Önk.'!C53</f>
        <v>0</v>
      </c>
      <c r="I52" s="292">
        <f>'5.bevételek működésfelh Önk.'!D53</f>
        <v>0</v>
      </c>
      <c r="J52" s="292">
        <v>0</v>
      </c>
      <c r="K52" s="293">
        <f>'6.bevételek működés,felh.Óvoda'!G51</f>
        <v>0</v>
      </c>
    </row>
    <row r="53" spans="1:11" ht="15" customHeight="1" x14ac:dyDescent="0.3">
      <c r="A53" s="5" t="s">
        <v>538</v>
      </c>
      <c r="B53" s="6" t="s">
        <v>348</v>
      </c>
      <c r="C53" s="186">
        <f t="shared" si="0"/>
        <v>0</v>
      </c>
      <c r="D53" s="186">
        <f t="shared" si="1"/>
        <v>0</v>
      </c>
      <c r="E53" s="186"/>
      <c r="F53" s="186"/>
      <c r="G53" s="186">
        <f t="shared" si="2"/>
        <v>0</v>
      </c>
      <c r="H53" s="292">
        <f>'5.bevételek működésfelh Önk.'!C54</f>
        <v>0</v>
      </c>
      <c r="I53" s="292">
        <f>'5.bevételek működésfelh Önk.'!D54</f>
        <v>0</v>
      </c>
      <c r="J53" s="292">
        <v>0</v>
      </c>
      <c r="K53" s="293">
        <f>'6.bevételek működés,felh.Óvoda'!G52</f>
        <v>0</v>
      </c>
    </row>
    <row r="54" spans="1:11" ht="15" customHeight="1" x14ac:dyDescent="0.3">
      <c r="A54" s="5" t="s">
        <v>539</v>
      </c>
      <c r="B54" s="6" t="s">
        <v>349</v>
      </c>
      <c r="C54" s="186">
        <f t="shared" si="0"/>
        <v>4646384</v>
      </c>
      <c r="D54" s="186">
        <f t="shared" si="1"/>
        <v>607079679</v>
      </c>
      <c r="E54" s="186"/>
      <c r="F54" s="186"/>
      <c r="G54" s="186">
        <f t="shared" si="2"/>
        <v>607079679</v>
      </c>
      <c r="H54" s="292">
        <f>'5.bevételek működésfelh Önk.'!C55</f>
        <v>4646384</v>
      </c>
      <c r="I54" s="292">
        <f>'5.bevételek működésfelh Önk.'!D55</f>
        <v>607079679</v>
      </c>
      <c r="J54" s="292">
        <v>0</v>
      </c>
      <c r="K54" s="293">
        <f>'6.bevételek működés,felh.Óvoda'!G53</f>
        <v>0</v>
      </c>
    </row>
    <row r="55" spans="1:11" ht="15" customHeight="1" x14ac:dyDescent="0.3">
      <c r="A55" s="38" t="s">
        <v>574</v>
      </c>
      <c r="B55" s="44" t="s">
        <v>350</v>
      </c>
      <c r="C55" s="146">
        <f t="shared" si="0"/>
        <v>4646384</v>
      </c>
      <c r="D55" s="186">
        <f t="shared" si="1"/>
        <v>607079679</v>
      </c>
      <c r="E55" s="146">
        <f>SUM(E50:E54)</f>
        <v>0</v>
      </c>
      <c r="F55" s="146">
        <f>SUM(F50:F54)</f>
        <v>0</v>
      </c>
      <c r="G55" s="186">
        <f t="shared" si="2"/>
        <v>607079679</v>
      </c>
      <c r="H55" s="294">
        <f>SUM(H50:H54)</f>
        <v>4646384</v>
      </c>
      <c r="I55" s="294">
        <f>'5.bevételek működésfelh Önk.'!D56</f>
        <v>607079679</v>
      </c>
      <c r="J55" s="294">
        <v>0</v>
      </c>
      <c r="K55" s="296">
        <f>'6.bevételek működés,felh.Óvoda'!G54</f>
        <v>0</v>
      </c>
    </row>
    <row r="56" spans="1:11" ht="15" customHeight="1" x14ac:dyDescent="0.3">
      <c r="A56" s="13" t="s">
        <v>556</v>
      </c>
      <c r="B56" s="6" t="s">
        <v>389</v>
      </c>
      <c r="C56" s="186">
        <f t="shared" si="0"/>
        <v>0</v>
      </c>
      <c r="D56" s="186">
        <f t="shared" si="1"/>
        <v>0</v>
      </c>
      <c r="E56" s="186"/>
      <c r="F56" s="186"/>
      <c r="G56" s="186">
        <f t="shared" si="2"/>
        <v>0</v>
      </c>
      <c r="H56" s="292">
        <v>0</v>
      </c>
      <c r="I56" s="292">
        <f>'5.bevételek működésfelh Önk.'!D57</f>
        <v>0</v>
      </c>
      <c r="J56" s="292">
        <v>0</v>
      </c>
      <c r="K56" s="293">
        <f>'6.bevételek működés,felh.Óvoda'!G55</f>
        <v>0</v>
      </c>
    </row>
    <row r="57" spans="1:11" ht="15" customHeight="1" x14ac:dyDescent="0.3">
      <c r="A57" s="13" t="s">
        <v>557</v>
      </c>
      <c r="B57" s="6" t="s">
        <v>390</v>
      </c>
      <c r="C57" s="186">
        <f t="shared" si="0"/>
        <v>31200000</v>
      </c>
      <c r="D57" s="186">
        <f t="shared" si="1"/>
        <v>31200000</v>
      </c>
      <c r="E57" s="186"/>
      <c r="F57" s="186"/>
      <c r="G57" s="186">
        <f t="shared" si="2"/>
        <v>31200000</v>
      </c>
      <c r="H57" s="292">
        <f>'5.bevételek működésfelh Önk.'!C58</f>
        <v>31200000</v>
      </c>
      <c r="I57" s="292">
        <f>'5.bevételek működésfelh Önk.'!D58</f>
        <v>31200000</v>
      </c>
      <c r="J57" s="292">
        <v>0</v>
      </c>
      <c r="K57" s="293">
        <f>'6.bevételek működés,felh.Óvoda'!G56</f>
        <v>0</v>
      </c>
    </row>
    <row r="58" spans="1:11" ht="15" customHeight="1" x14ac:dyDescent="0.3">
      <c r="A58" s="13" t="s">
        <v>391</v>
      </c>
      <c r="B58" s="6" t="s">
        <v>392</v>
      </c>
      <c r="C58" s="186">
        <f t="shared" si="0"/>
        <v>0</v>
      </c>
      <c r="D58" s="186">
        <f t="shared" si="1"/>
        <v>0</v>
      </c>
      <c r="E58" s="186"/>
      <c r="F58" s="186"/>
      <c r="G58" s="186">
        <f t="shared" si="2"/>
        <v>0</v>
      </c>
      <c r="H58" s="292">
        <v>0</v>
      </c>
      <c r="I58" s="292">
        <f>'5.bevételek működésfelh Önk.'!D59</f>
        <v>0</v>
      </c>
      <c r="J58" s="292">
        <v>0</v>
      </c>
      <c r="K58" s="293">
        <f>'6.bevételek működés,felh.Óvoda'!G57</f>
        <v>0</v>
      </c>
    </row>
    <row r="59" spans="1:11" ht="15" customHeight="1" x14ac:dyDescent="0.3">
      <c r="A59" s="13" t="s">
        <v>558</v>
      </c>
      <c r="B59" s="6" t="s">
        <v>393</v>
      </c>
      <c r="C59" s="186">
        <f t="shared" si="0"/>
        <v>0</v>
      </c>
      <c r="D59" s="186">
        <f t="shared" si="1"/>
        <v>0</v>
      </c>
      <c r="E59" s="186"/>
      <c r="F59" s="186"/>
      <c r="G59" s="186">
        <f t="shared" si="2"/>
        <v>0</v>
      </c>
      <c r="H59" s="292">
        <v>0</v>
      </c>
      <c r="I59" s="292">
        <f>'5.bevételek működésfelh Önk.'!D60</f>
        <v>0</v>
      </c>
      <c r="J59" s="292">
        <v>0</v>
      </c>
      <c r="K59" s="293">
        <f>'6.bevételek működés,felh.Óvoda'!G58</f>
        <v>0</v>
      </c>
    </row>
    <row r="60" spans="1:11" ht="15" customHeight="1" x14ac:dyDescent="0.3">
      <c r="A60" s="13" t="s">
        <v>394</v>
      </c>
      <c r="B60" s="6" t="s">
        <v>395</v>
      </c>
      <c r="C60" s="186">
        <f t="shared" si="0"/>
        <v>0</v>
      </c>
      <c r="D60" s="186">
        <f t="shared" si="1"/>
        <v>0</v>
      </c>
      <c r="E60" s="186"/>
      <c r="F60" s="186"/>
      <c r="G60" s="186">
        <f t="shared" si="2"/>
        <v>0</v>
      </c>
      <c r="H60" s="292">
        <v>0</v>
      </c>
      <c r="I60" s="292">
        <f>'5.bevételek működésfelh Önk.'!D61</f>
        <v>0</v>
      </c>
      <c r="J60" s="292">
        <v>0</v>
      </c>
      <c r="K60" s="293">
        <f>'6.bevételek működés,felh.Óvoda'!G59</f>
        <v>0</v>
      </c>
    </row>
    <row r="61" spans="1:11" ht="15" customHeight="1" x14ac:dyDescent="0.3">
      <c r="A61" s="38" t="s">
        <v>579</v>
      </c>
      <c r="B61" s="44" t="s">
        <v>396</v>
      </c>
      <c r="C61" s="146">
        <f t="shared" si="0"/>
        <v>31200000</v>
      </c>
      <c r="D61" s="146">
        <f t="shared" si="1"/>
        <v>31200000</v>
      </c>
      <c r="E61" s="146">
        <f>SUM(E56:E60)</f>
        <v>0</v>
      </c>
      <c r="F61" s="146">
        <f>SUM(F56:F60)</f>
        <v>0</v>
      </c>
      <c r="G61" s="146">
        <f t="shared" si="2"/>
        <v>31200000</v>
      </c>
      <c r="H61" s="294">
        <f>SUM(H56:H60)</f>
        <v>31200000</v>
      </c>
      <c r="I61" s="294">
        <f>'5.bevételek működésfelh Önk.'!D62</f>
        <v>31200000</v>
      </c>
      <c r="J61" s="294">
        <v>0</v>
      </c>
      <c r="K61" s="296">
        <f>'6.bevételek működés,felh.Óvoda'!G60</f>
        <v>0</v>
      </c>
    </row>
    <row r="62" spans="1:11" ht="15" customHeight="1" x14ac:dyDescent="0.3">
      <c r="A62" s="13" t="s">
        <v>402</v>
      </c>
      <c r="B62" s="6" t="s">
        <v>403</v>
      </c>
      <c r="C62" s="186">
        <f t="shared" si="0"/>
        <v>0</v>
      </c>
      <c r="D62" s="186">
        <f t="shared" si="1"/>
        <v>0</v>
      </c>
      <c r="E62" s="186"/>
      <c r="F62" s="186"/>
      <c r="G62" s="186">
        <f t="shared" si="2"/>
        <v>0</v>
      </c>
      <c r="H62" s="292">
        <v>0</v>
      </c>
      <c r="I62" s="292">
        <f>'5.bevételek működésfelh Önk.'!D63</f>
        <v>0</v>
      </c>
      <c r="J62" s="292">
        <v>0</v>
      </c>
      <c r="K62" s="293">
        <f>'6.bevételek működés,felh.Óvoda'!G61</f>
        <v>0</v>
      </c>
    </row>
    <row r="63" spans="1:11" ht="15" customHeight="1" x14ac:dyDescent="0.3">
      <c r="A63" s="5" t="s">
        <v>561</v>
      </c>
      <c r="B63" s="6" t="s">
        <v>404</v>
      </c>
      <c r="C63" s="186">
        <f t="shared" si="0"/>
        <v>0</v>
      </c>
      <c r="D63" s="186">
        <f t="shared" si="1"/>
        <v>0</v>
      </c>
      <c r="E63" s="186"/>
      <c r="F63" s="186"/>
      <c r="G63" s="186">
        <f t="shared" si="2"/>
        <v>0</v>
      </c>
      <c r="H63" s="292">
        <v>0</v>
      </c>
      <c r="I63" s="292">
        <f>'5.bevételek működésfelh Önk.'!D64</f>
        <v>0</v>
      </c>
      <c r="J63" s="292">
        <v>0</v>
      </c>
      <c r="K63" s="293">
        <f>'6.bevételek működés,felh.Óvoda'!G62</f>
        <v>0</v>
      </c>
    </row>
    <row r="64" spans="1:11" ht="15" customHeight="1" x14ac:dyDescent="0.3">
      <c r="A64" s="13" t="s">
        <v>562</v>
      </c>
      <c r="B64" s="6" t="s">
        <v>405</v>
      </c>
      <c r="C64" s="186">
        <f t="shared" si="0"/>
        <v>0</v>
      </c>
      <c r="D64" s="186">
        <f t="shared" si="1"/>
        <v>0</v>
      </c>
      <c r="E64" s="186"/>
      <c r="F64" s="186"/>
      <c r="G64" s="186">
        <f t="shared" si="2"/>
        <v>0</v>
      </c>
      <c r="H64" s="292">
        <v>0</v>
      </c>
      <c r="I64" s="292">
        <f>'5.bevételek működésfelh Önk.'!D65</f>
        <v>0</v>
      </c>
      <c r="J64" s="292">
        <v>0</v>
      </c>
      <c r="K64" s="293">
        <f>'6.bevételek működés,felh.Óvoda'!G63</f>
        <v>0</v>
      </c>
    </row>
    <row r="65" spans="1:11" ht="15" customHeight="1" thickBot="1" x14ac:dyDescent="0.35">
      <c r="A65" s="38" t="s">
        <v>582</v>
      </c>
      <c r="B65" s="44" t="s">
        <v>406</v>
      </c>
      <c r="C65" s="180">
        <f t="shared" si="0"/>
        <v>0</v>
      </c>
      <c r="D65" s="195">
        <f t="shared" si="1"/>
        <v>0</v>
      </c>
      <c r="E65" s="180">
        <f>SUM(E62:E64)</f>
        <v>0</v>
      </c>
      <c r="F65" s="180">
        <f>SUM(F62:F64)</f>
        <v>0</v>
      </c>
      <c r="G65" s="195">
        <f t="shared" si="2"/>
        <v>0</v>
      </c>
      <c r="H65" s="297">
        <v>0</v>
      </c>
      <c r="I65" s="298">
        <f>'5.bevételek működésfelh Önk.'!D66</f>
        <v>0</v>
      </c>
      <c r="J65" s="297">
        <v>0</v>
      </c>
      <c r="K65" s="299">
        <f>'6.bevételek működés,felh.Óvoda'!G64</f>
        <v>0</v>
      </c>
    </row>
    <row r="66" spans="1:11" ht="15" customHeight="1" thickBot="1" x14ac:dyDescent="0.35">
      <c r="A66" s="119" t="s">
        <v>17</v>
      </c>
      <c r="B66" s="274"/>
      <c r="C66" s="276">
        <f t="shared" si="0"/>
        <v>35846384</v>
      </c>
      <c r="D66" s="276">
        <f t="shared" si="1"/>
        <v>638279679</v>
      </c>
      <c r="E66" s="276"/>
      <c r="F66" s="276"/>
      <c r="G66" s="276">
        <f t="shared" si="2"/>
        <v>638279679</v>
      </c>
      <c r="H66" s="300">
        <v>35846384</v>
      </c>
      <c r="I66" s="300">
        <f>'5.bevételek működésfelh Önk.'!D67</f>
        <v>638279679</v>
      </c>
      <c r="J66" s="300"/>
      <c r="K66" s="301">
        <f>'6.bevételek működés,felh.Óvoda'!G65</f>
        <v>0</v>
      </c>
    </row>
    <row r="67" spans="1:11" ht="16.2" thickBot="1" x14ac:dyDescent="0.35">
      <c r="A67" s="127" t="s">
        <v>581</v>
      </c>
      <c r="B67" s="275" t="s">
        <v>407</v>
      </c>
      <c r="C67" s="145">
        <f t="shared" si="0"/>
        <v>113603121</v>
      </c>
      <c r="D67" s="276">
        <f t="shared" si="1"/>
        <v>718456798</v>
      </c>
      <c r="E67" s="145">
        <f>SUM(E19+E33+E44+E48+E65,E61,E55)</f>
        <v>0</v>
      </c>
      <c r="F67" s="145">
        <f>SUM(F19+F33+F44+F48+F65,F61,F55)</f>
        <v>0</v>
      </c>
      <c r="G67" s="276">
        <f t="shared" si="2"/>
        <v>718456798</v>
      </c>
      <c r="H67" s="302">
        <f>'5.bevételek működésfelh Önk.'!C68</f>
        <v>113603121</v>
      </c>
      <c r="I67" s="300">
        <f>'5.bevételek működésfelh Önk.'!D68</f>
        <v>718456798</v>
      </c>
      <c r="J67" s="303"/>
      <c r="K67" s="301">
        <f>'6.bevételek működés,felh.Óvoda'!G66</f>
        <v>0</v>
      </c>
    </row>
    <row r="68" spans="1:11" ht="15.6" x14ac:dyDescent="0.3">
      <c r="A68" s="228" t="s">
        <v>70</v>
      </c>
      <c r="B68" s="126"/>
      <c r="C68" s="197">
        <f t="shared" si="0"/>
        <v>0</v>
      </c>
      <c r="D68" s="197">
        <f t="shared" si="1"/>
        <v>0</v>
      </c>
      <c r="E68" s="197"/>
      <c r="F68" s="197"/>
      <c r="G68" s="197">
        <f t="shared" si="2"/>
        <v>0</v>
      </c>
      <c r="H68" s="304">
        <v>0</v>
      </c>
      <c r="I68" s="304">
        <f>'5.bevételek működésfelh Önk.'!D69</f>
        <v>0</v>
      </c>
      <c r="J68" s="304">
        <v>0</v>
      </c>
      <c r="K68" s="305">
        <f>'6.bevételek működés,felh.Óvoda'!G67</f>
        <v>0</v>
      </c>
    </row>
    <row r="69" spans="1:11" ht="15.6" x14ac:dyDescent="0.3">
      <c r="A69" s="229" t="s">
        <v>71</v>
      </c>
      <c r="B69" s="57"/>
      <c r="C69" s="186">
        <f t="shared" si="0"/>
        <v>0</v>
      </c>
      <c r="D69" s="186">
        <f t="shared" si="1"/>
        <v>0</v>
      </c>
      <c r="E69" s="186"/>
      <c r="F69" s="186"/>
      <c r="G69" s="186">
        <f t="shared" si="2"/>
        <v>0</v>
      </c>
      <c r="H69" s="292">
        <v>0</v>
      </c>
      <c r="I69" s="292">
        <f>'5.bevételek működésfelh Önk.'!D70</f>
        <v>0</v>
      </c>
      <c r="J69" s="292">
        <v>0</v>
      </c>
      <c r="K69" s="293">
        <f>'6.bevételek működés,felh.Óvoda'!G68</f>
        <v>0</v>
      </c>
    </row>
    <row r="70" spans="1:11" x14ac:dyDescent="0.3">
      <c r="A70" s="36" t="s">
        <v>563</v>
      </c>
      <c r="B70" s="5" t="s">
        <v>408</v>
      </c>
      <c r="C70" s="186">
        <f t="shared" si="0"/>
        <v>0</v>
      </c>
      <c r="D70" s="186">
        <f t="shared" si="1"/>
        <v>0</v>
      </c>
      <c r="E70" s="186"/>
      <c r="F70" s="186"/>
      <c r="G70" s="186">
        <f t="shared" si="2"/>
        <v>0</v>
      </c>
      <c r="H70" s="292">
        <v>0</v>
      </c>
      <c r="I70" s="292">
        <f>'5.bevételek működésfelh Önk.'!D71</f>
        <v>0</v>
      </c>
      <c r="J70" s="292">
        <v>0</v>
      </c>
      <c r="K70" s="293">
        <f>'6.bevételek működés,felh.Óvoda'!G69</f>
        <v>0</v>
      </c>
    </row>
    <row r="71" spans="1:11" x14ac:dyDescent="0.3">
      <c r="A71" s="13" t="s">
        <v>409</v>
      </c>
      <c r="B71" s="5" t="s">
        <v>410</v>
      </c>
      <c r="C71" s="186">
        <f t="shared" ref="C71:C97" si="3">SUM(H71+J71)</f>
        <v>0</v>
      </c>
      <c r="D71" s="186">
        <f t="shared" si="1"/>
        <v>0</v>
      </c>
      <c r="E71" s="186"/>
      <c r="F71" s="186"/>
      <c r="G71" s="186">
        <f t="shared" si="2"/>
        <v>0</v>
      </c>
      <c r="H71" s="292">
        <v>0</v>
      </c>
      <c r="I71" s="292">
        <f>'5.bevételek működésfelh Önk.'!D72</f>
        <v>0</v>
      </c>
      <c r="J71" s="292">
        <v>0</v>
      </c>
      <c r="K71" s="293">
        <f>'6.bevételek működés,felh.Óvoda'!G70</f>
        <v>0</v>
      </c>
    </row>
    <row r="72" spans="1:11" x14ac:dyDescent="0.3">
      <c r="A72" s="36" t="s">
        <v>564</v>
      </c>
      <c r="B72" s="5" t="s">
        <v>411</v>
      </c>
      <c r="C72" s="186">
        <f t="shared" si="3"/>
        <v>0</v>
      </c>
      <c r="D72" s="186">
        <f t="shared" ref="D72:D97" si="4">I72+K72</f>
        <v>0</v>
      </c>
      <c r="E72" s="186"/>
      <c r="F72" s="186"/>
      <c r="G72" s="186">
        <f t="shared" ref="G72:G97" si="5">D72</f>
        <v>0</v>
      </c>
      <c r="H72" s="292">
        <v>0</v>
      </c>
      <c r="I72" s="292">
        <f>'5.bevételek működésfelh Önk.'!D73</f>
        <v>0</v>
      </c>
      <c r="J72" s="292">
        <v>0</v>
      </c>
      <c r="K72" s="293">
        <f>'6.bevételek működés,felh.Óvoda'!G71</f>
        <v>0</v>
      </c>
    </row>
    <row r="73" spans="1:11" x14ac:dyDescent="0.3">
      <c r="A73" s="15" t="s">
        <v>583</v>
      </c>
      <c r="B73" s="7" t="s">
        <v>412</v>
      </c>
      <c r="C73" s="186">
        <f t="shared" si="3"/>
        <v>0</v>
      </c>
      <c r="D73" s="186">
        <f t="shared" si="4"/>
        <v>0</v>
      </c>
      <c r="E73" s="186">
        <f>SUM(E70:E72)</f>
        <v>0</v>
      </c>
      <c r="F73" s="186">
        <f>SUM(F70:F72)</f>
        <v>0</v>
      </c>
      <c r="G73" s="186">
        <f t="shared" si="5"/>
        <v>0</v>
      </c>
      <c r="H73" s="292">
        <v>0</v>
      </c>
      <c r="I73" s="292">
        <f>'5.bevételek működésfelh Önk.'!D74</f>
        <v>0</v>
      </c>
      <c r="J73" s="292">
        <v>0</v>
      </c>
      <c r="K73" s="293">
        <f>'6.bevételek működés,felh.Óvoda'!G72</f>
        <v>0</v>
      </c>
    </row>
    <row r="74" spans="1:11" x14ac:dyDescent="0.3">
      <c r="A74" s="13" t="s">
        <v>565</v>
      </c>
      <c r="B74" s="5" t="s">
        <v>413</v>
      </c>
      <c r="C74" s="186">
        <f t="shared" si="3"/>
        <v>0</v>
      </c>
      <c r="D74" s="186">
        <f t="shared" si="4"/>
        <v>0</v>
      </c>
      <c r="E74" s="186"/>
      <c r="F74" s="186"/>
      <c r="G74" s="186">
        <f t="shared" si="5"/>
        <v>0</v>
      </c>
      <c r="H74" s="292">
        <v>0</v>
      </c>
      <c r="I74" s="292">
        <f>'5.bevételek működésfelh Önk.'!D75</f>
        <v>0</v>
      </c>
      <c r="J74" s="292">
        <v>0</v>
      </c>
      <c r="K74" s="293">
        <f>'6.bevételek működés,felh.Óvoda'!G73</f>
        <v>0</v>
      </c>
    </row>
    <row r="75" spans="1:11" x14ac:dyDescent="0.3">
      <c r="A75" s="36" t="s">
        <v>414</v>
      </c>
      <c r="B75" s="5" t="s">
        <v>415</v>
      </c>
      <c r="C75" s="186">
        <f t="shared" si="3"/>
        <v>0</v>
      </c>
      <c r="D75" s="186">
        <f t="shared" si="4"/>
        <v>0</v>
      </c>
      <c r="E75" s="186"/>
      <c r="F75" s="186"/>
      <c r="G75" s="186">
        <f t="shared" si="5"/>
        <v>0</v>
      </c>
      <c r="H75" s="292">
        <v>0</v>
      </c>
      <c r="I75" s="292">
        <f>'5.bevételek működésfelh Önk.'!D76</f>
        <v>0</v>
      </c>
      <c r="J75" s="292">
        <v>0</v>
      </c>
      <c r="K75" s="293">
        <f>'6.bevételek működés,felh.Óvoda'!G74</f>
        <v>0</v>
      </c>
    </row>
    <row r="76" spans="1:11" x14ac:dyDescent="0.3">
      <c r="A76" s="13" t="s">
        <v>566</v>
      </c>
      <c r="B76" s="5" t="s">
        <v>416</v>
      </c>
      <c r="C76" s="186">
        <f t="shared" si="3"/>
        <v>0</v>
      </c>
      <c r="D76" s="186">
        <f t="shared" si="4"/>
        <v>0</v>
      </c>
      <c r="E76" s="186"/>
      <c r="F76" s="186"/>
      <c r="G76" s="186">
        <f t="shared" si="5"/>
        <v>0</v>
      </c>
      <c r="H76" s="292">
        <v>0</v>
      </c>
      <c r="I76" s="292">
        <f>'5.bevételek működésfelh Önk.'!D77</f>
        <v>0</v>
      </c>
      <c r="J76" s="292">
        <v>0</v>
      </c>
      <c r="K76" s="293">
        <f>'6.bevételek működés,felh.Óvoda'!G75</f>
        <v>0</v>
      </c>
    </row>
    <row r="77" spans="1:11" x14ac:dyDescent="0.3">
      <c r="A77" s="36" t="s">
        <v>417</v>
      </c>
      <c r="B77" s="5" t="s">
        <v>418</v>
      </c>
      <c r="C77" s="186">
        <f t="shared" si="3"/>
        <v>0</v>
      </c>
      <c r="D77" s="186">
        <f t="shared" si="4"/>
        <v>0</v>
      </c>
      <c r="E77" s="186"/>
      <c r="F77" s="186"/>
      <c r="G77" s="186">
        <f t="shared" si="5"/>
        <v>0</v>
      </c>
      <c r="H77" s="292">
        <v>0</v>
      </c>
      <c r="I77" s="292">
        <f>'5.bevételek működésfelh Önk.'!D78</f>
        <v>0</v>
      </c>
      <c r="J77" s="292">
        <v>0</v>
      </c>
      <c r="K77" s="293">
        <f>'6.bevételek működés,felh.Óvoda'!G76</f>
        <v>0</v>
      </c>
    </row>
    <row r="78" spans="1:11" x14ac:dyDescent="0.3">
      <c r="A78" s="14" t="s">
        <v>584</v>
      </c>
      <c r="B78" s="7" t="s">
        <v>419</v>
      </c>
      <c r="C78" s="186">
        <f t="shared" si="3"/>
        <v>0</v>
      </c>
      <c r="D78" s="186">
        <f t="shared" si="4"/>
        <v>0</v>
      </c>
      <c r="E78" s="186">
        <f>SUM(E74:E77)</f>
        <v>0</v>
      </c>
      <c r="F78" s="186">
        <f>SUM(F74:F77)</f>
        <v>0</v>
      </c>
      <c r="G78" s="186">
        <f t="shared" si="5"/>
        <v>0</v>
      </c>
      <c r="H78" s="292">
        <v>0</v>
      </c>
      <c r="I78" s="292">
        <f>'5.bevételek működésfelh Önk.'!D79</f>
        <v>0</v>
      </c>
      <c r="J78" s="292">
        <v>0</v>
      </c>
      <c r="K78" s="293">
        <f>'6.bevételek működés,felh.Óvoda'!G77</f>
        <v>0</v>
      </c>
    </row>
    <row r="79" spans="1:11" x14ac:dyDescent="0.3">
      <c r="A79" s="5" t="s">
        <v>68</v>
      </c>
      <c r="B79" s="5" t="s">
        <v>420</v>
      </c>
      <c r="C79" s="186">
        <f t="shared" si="3"/>
        <v>27899946</v>
      </c>
      <c r="D79" s="186">
        <f t="shared" si="4"/>
        <v>27899946</v>
      </c>
      <c r="E79" s="186"/>
      <c r="F79" s="186"/>
      <c r="G79" s="186">
        <f t="shared" si="5"/>
        <v>27899946</v>
      </c>
      <c r="H79" s="292">
        <f>'5.bevételek működésfelh Önk.'!C80</f>
        <v>27899946</v>
      </c>
      <c r="I79" s="292">
        <f>'5.bevételek működésfelh Önk.'!D80</f>
        <v>27899946</v>
      </c>
      <c r="J79" s="292">
        <f>'6.bevételek működés,felh.Óvoda'!C78</f>
        <v>0</v>
      </c>
      <c r="K79" s="293">
        <f>'6.bevételek működés,felh.Óvoda'!G78</f>
        <v>0</v>
      </c>
    </row>
    <row r="80" spans="1:11" x14ac:dyDescent="0.3">
      <c r="A80" s="5" t="s">
        <v>69</v>
      </c>
      <c r="B80" s="5" t="s">
        <v>420</v>
      </c>
      <c r="C80" s="186">
        <f t="shared" si="3"/>
        <v>0</v>
      </c>
      <c r="D80" s="186">
        <f t="shared" si="4"/>
        <v>0</v>
      </c>
      <c r="E80" s="186"/>
      <c r="F80" s="186"/>
      <c r="G80" s="186">
        <f t="shared" si="5"/>
        <v>0</v>
      </c>
      <c r="H80" s="292">
        <v>0</v>
      </c>
      <c r="I80" s="292">
        <f>'5.bevételek működésfelh Önk.'!D81</f>
        <v>0</v>
      </c>
      <c r="J80" s="292">
        <v>0</v>
      </c>
      <c r="K80" s="293">
        <f>'6.bevételek működés,felh.Óvoda'!G79</f>
        <v>0</v>
      </c>
    </row>
    <row r="81" spans="1:11" x14ac:dyDescent="0.3">
      <c r="A81" s="5" t="s">
        <v>66</v>
      </c>
      <c r="B81" s="5" t="s">
        <v>421</v>
      </c>
      <c r="C81" s="186">
        <f t="shared" si="3"/>
        <v>0</v>
      </c>
      <c r="D81" s="186">
        <f t="shared" si="4"/>
        <v>0</v>
      </c>
      <c r="E81" s="186"/>
      <c r="F81" s="186"/>
      <c r="G81" s="186">
        <f t="shared" si="5"/>
        <v>0</v>
      </c>
      <c r="H81" s="292">
        <v>0</v>
      </c>
      <c r="I81" s="292">
        <f>'5.bevételek működésfelh Önk.'!D82</f>
        <v>0</v>
      </c>
      <c r="J81" s="292">
        <v>0</v>
      </c>
      <c r="K81" s="293">
        <f>'6.bevételek működés,felh.Óvoda'!G80</f>
        <v>0</v>
      </c>
    </row>
    <row r="82" spans="1:11" x14ac:dyDescent="0.3">
      <c r="A82" s="5" t="s">
        <v>67</v>
      </c>
      <c r="B82" s="5" t="s">
        <v>421</v>
      </c>
      <c r="C82" s="186">
        <f t="shared" si="3"/>
        <v>0</v>
      </c>
      <c r="D82" s="186">
        <f t="shared" si="4"/>
        <v>0</v>
      </c>
      <c r="E82" s="186"/>
      <c r="F82" s="186"/>
      <c r="G82" s="186">
        <f t="shared" si="5"/>
        <v>0</v>
      </c>
      <c r="H82" s="292">
        <v>0</v>
      </c>
      <c r="I82" s="292">
        <f>'5.bevételek működésfelh Önk.'!D83</f>
        <v>0</v>
      </c>
      <c r="J82" s="292">
        <v>0</v>
      </c>
      <c r="K82" s="293">
        <f>'6.bevételek működés,felh.Óvoda'!G81</f>
        <v>0</v>
      </c>
    </row>
    <row r="83" spans="1:11" x14ac:dyDescent="0.3">
      <c r="A83" s="7" t="s">
        <v>585</v>
      </c>
      <c r="B83" s="7" t="s">
        <v>422</v>
      </c>
      <c r="C83" s="186">
        <f t="shared" si="3"/>
        <v>27899946</v>
      </c>
      <c r="D83" s="186">
        <f t="shared" si="4"/>
        <v>27899946</v>
      </c>
      <c r="E83" s="186">
        <f>SUM(E79:E82)</f>
        <v>0</v>
      </c>
      <c r="F83" s="186">
        <f>SUM(F79:F82)</f>
        <v>0</v>
      </c>
      <c r="G83" s="186">
        <f t="shared" si="5"/>
        <v>27899946</v>
      </c>
      <c r="H83" s="292">
        <f>SUM(H79:H82)</f>
        <v>27899946</v>
      </c>
      <c r="I83" s="292">
        <f>'5.bevételek működésfelh Önk.'!D84</f>
        <v>27899946</v>
      </c>
      <c r="J83" s="292">
        <f>SUM(J79:J82)</f>
        <v>0</v>
      </c>
      <c r="K83" s="293">
        <f>'6.bevételek működés,felh.Óvoda'!G82</f>
        <v>0</v>
      </c>
    </row>
    <row r="84" spans="1:11" x14ac:dyDescent="0.3">
      <c r="A84" s="36" t="s">
        <v>423</v>
      </c>
      <c r="B84" s="5" t="s">
        <v>424</v>
      </c>
      <c r="C84" s="186">
        <f t="shared" si="3"/>
        <v>0</v>
      </c>
      <c r="D84" s="186">
        <f t="shared" si="4"/>
        <v>0</v>
      </c>
      <c r="E84" s="186"/>
      <c r="F84" s="186"/>
      <c r="G84" s="186">
        <f t="shared" si="5"/>
        <v>0</v>
      </c>
      <c r="H84" s="292">
        <v>0</v>
      </c>
      <c r="I84" s="292">
        <f>'5.bevételek működésfelh Önk.'!D85</f>
        <v>0</v>
      </c>
      <c r="J84" s="292">
        <v>0</v>
      </c>
      <c r="K84" s="293">
        <f>'6.bevételek működés,felh.Óvoda'!G83</f>
        <v>0</v>
      </c>
    </row>
    <row r="85" spans="1:11" x14ac:dyDescent="0.3">
      <c r="A85" s="36" t="s">
        <v>425</v>
      </c>
      <c r="B85" s="5" t="s">
        <v>426</v>
      </c>
      <c r="C85" s="186">
        <f t="shared" si="3"/>
        <v>0</v>
      </c>
      <c r="D85" s="186">
        <f t="shared" si="4"/>
        <v>0</v>
      </c>
      <c r="E85" s="186"/>
      <c r="F85" s="186"/>
      <c r="G85" s="186">
        <f t="shared" si="5"/>
        <v>0</v>
      </c>
      <c r="H85" s="292">
        <v>0</v>
      </c>
      <c r="I85" s="292">
        <f>'5.bevételek működésfelh Önk.'!D86</f>
        <v>0</v>
      </c>
      <c r="J85" s="292">
        <v>0</v>
      </c>
      <c r="K85" s="293">
        <f>'6.bevételek működés,felh.Óvoda'!G84</f>
        <v>0</v>
      </c>
    </row>
    <row r="86" spans="1:11" x14ac:dyDescent="0.3">
      <c r="A86" s="36" t="s">
        <v>427</v>
      </c>
      <c r="B86" s="5" t="s">
        <v>428</v>
      </c>
      <c r="C86" s="186">
        <f t="shared" si="3"/>
        <v>27334542</v>
      </c>
      <c r="D86" s="186">
        <f t="shared" si="4"/>
        <v>28134542</v>
      </c>
      <c r="E86" s="186">
        <v>0</v>
      </c>
      <c r="F86" s="186"/>
      <c r="G86" s="186">
        <f t="shared" si="5"/>
        <v>28134542</v>
      </c>
      <c r="H86" s="292">
        <v>0</v>
      </c>
      <c r="I86" s="292">
        <f>'5.bevételek működésfelh Önk.'!D87</f>
        <v>0</v>
      </c>
      <c r="J86" s="292">
        <f>'6.bevételek működés,felh.Óvoda'!C85</f>
        <v>27334542</v>
      </c>
      <c r="K86" s="293">
        <f>'6.bevételek működés,felh.Óvoda'!G85</f>
        <v>28134542</v>
      </c>
    </row>
    <row r="87" spans="1:11" x14ac:dyDescent="0.3">
      <c r="A87" s="36" t="s">
        <v>429</v>
      </c>
      <c r="B87" s="5" t="s">
        <v>430</v>
      </c>
      <c r="C87" s="186">
        <f t="shared" si="3"/>
        <v>0</v>
      </c>
      <c r="D87" s="186">
        <f t="shared" si="4"/>
        <v>0</v>
      </c>
      <c r="E87" s="186"/>
      <c r="F87" s="186"/>
      <c r="G87" s="186">
        <f t="shared" si="5"/>
        <v>0</v>
      </c>
      <c r="H87" s="292"/>
      <c r="I87" s="292">
        <f>'5.bevételek működésfelh Önk.'!D88</f>
        <v>0</v>
      </c>
      <c r="J87" s="292"/>
      <c r="K87" s="293">
        <f>'6.bevételek működés,felh.Óvoda'!G86</f>
        <v>0</v>
      </c>
    </row>
    <row r="88" spans="1:11" x14ac:dyDescent="0.3">
      <c r="A88" s="13" t="s">
        <v>567</v>
      </c>
      <c r="B88" s="5" t="s">
        <v>431</v>
      </c>
      <c r="C88" s="186">
        <f t="shared" si="3"/>
        <v>0</v>
      </c>
      <c r="D88" s="186">
        <f t="shared" si="4"/>
        <v>0</v>
      </c>
      <c r="E88" s="186"/>
      <c r="F88" s="186"/>
      <c r="G88" s="186">
        <f t="shared" si="5"/>
        <v>0</v>
      </c>
      <c r="H88" s="292">
        <v>0</v>
      </c>
      <c r="I88" s="292">
        <f>'5.bevételek működésfelh Önk.'!D89</f>
        <v>0</v>
      </c>
      <c r="J88" s="292">
        <v>0</v>
      </c>
      <c r="K88" s="293">
        <f>'6.bevételek működés,felh.Óvoda'!G87</f>
        <v>0</v>
      </c>
    </row>
    <row r="89" spans="1:11" x14ac:dyDescent="0.3">
      <c r="A89" s="15" t="s">
        <v>586</v>
      </c>
      <c r="B89" s="7" t="s">
        <v>432</v>
      </c>
      <c r="C89" s="186">
        <f t="shared" si="3"/>
        <v>55234488</v>
      </c>
      <c r="D89" s="186">
        <f>I89+K89</f>
        <v>56034488</v>
      </c>
      <c r="E89" s="146">
        <v>0</v>
      </c>
      <c r="F89" s="146">
        <f>SUM(F83,F78,F73)</f>
        <v>0</v>
      </c>
      <c r="G89" s="186">
        <f t="shared" si="5"/>
        <v>56034488</v>
      </c>
      <c r="H89" s="294">
        <f>H83+H86</f>
        <v>27899946</v>
      </c>
      <c r="I89" s="294">
        <v>27899946</v>
      </c>
      <c r="J89" s="294">
        <f>J83+J86</f>
        <v>27334542</v>
      </c>
      <c r="K89" s="296">
        <f>'6.bevételek működés,felh.Óvoda'!G88</f>
        <v>28134542</v>
      </c>
    </row>
    <row r="90" spans="1:11" x14ac:dyDescent="0.3">
      <c r="A90" s="13" t="s">
        <v>433</v>
      </c>
      <c r="B90" s="5" t="s">
        <v>434</v>
      </c>
      <c r="C90" s="186">
        <f t="shared" si="3"/>
        <v>0</v>
      </c>
      <c r="D90" s="186">
        <f t="shared" si="4"/>
        <v>0</v>
      </c>
      <c r="E90" s="186"/>
      <c r="F90" s="186"/>
      <c r="G90" s="186">
        <f t="shared" si="5"/>
        <v>0</v>
      </c>
      <c r="H90" s="292">
        <v>0</v>
      </c>
      <c r="I90" s="292">
        <f>'5.bevételek működésfelh Önk.'!D91</f>
        <v>0</v>
      </c>
      <c r="J90" s="292"/>
      <c r="K90" s="293">
        <f>'6.bevételek működés,felh.Óvoda'!G89</f>
        <v>0</v>
      </c>
    </row>
    <row r="91" spans="1:11" x14ac:dyDescent="0.3">
      <c r="A91" s="13" t="s">
        <v>435</v>
      </c>
      <c r="B91" s="5" t="s">
        <v>436</v>
      </c>
      <c r="C91" s="186">
        <f t="shared" si="3"/>
        <v>0</v>
      </c>
      <c r="D91" s="186">
        <f t="shared" si="4"/>
        <v>0</v>
      </c>
      <c r="E91" s="186"/>
      <c r="F91" s="186"/>
      <c r="G91" s="186">
        <f t="shared" si="5"/>
        <v>0</v>
      </c>
      <c r="H91" s="292"/>
      <c r="I91" s="292">
        <f>'5.bevételek működésfelh Önk.'!D92</f>
        <v>0</v>
      </c>
      <c r="J91" s="292"/>
      <c r="K91" s="293">
        <f>'6.bevételek működés,felh.Óvoda'!G90</f>
        <v>0</v>
      </c>
    </row>
    <row r="92" spans="1:11" x14ac:dyDescent="0.3">
      <c r="A92" s="36" t="s">
        <v>437</v>
      </c>
      <c r="B92" s="5" t="s">
        <v>438</v>
      </c>
      <c r="C92" s="186">
        <f t="shared" si="3"/>
        <v>0</v>
      </c>
      <c r="D92" s="186">
        <f t="shared" si="4"/>
        <v>0</v>
      </c>
      <c r="E92" s="186"/>
      <c r="F92" s="186"/>
      <c r="G92" s="186">
        <f t="shared" si="5"/>
        <v>0</v>
      </c>
      <c r="H92" s="292">
        <v>0</v>
      </c>
      <c r="I92" s="292">
        <f>'5.bevételek működésfelh Önk.'!D93</f>
        <v>0</v>
      </c>
      <c r="J92" s="292">
        <v>0</v>
      </c>
      <c r="K92" s="293">
        <f>'6.bevételek működés,felh.Óvoda'!G91</f>
        <v>0</v>
      </c>
    </row>
    <row r="93" spans="1:11" x14ac:dyDescent="0.3">
      <c r="A93" s="36" t="s">
        <v>568</v>
      </c>
      <c r="B93" s="5" t="s">
        <v>439</v>
      </c>
      <c r="C93" s="186">
        <f t="shared" si="3"/>
        <v>0</v>
      </c>
      <c r="D93" s="186">
        <f t="shared" si="4"/>
        <v>0</v>
      </c>
      <c r="E93" s="186"/>
      <c r="F93" s="186"/>
      <c r="G93" s="186">
        <f t="shared" si="5"/>
        <v>0</v>
      </c>
      <c r="H93" s="292"/>
      <c r="I93" s="292">
        <f>'5.bevételek működésfelh Önk.'!D94</f>
        <v>0</v>
      </c>
      <c r="J93" s="292"/>
      <c r="K93" s="293">
        <f>'6.bevételek működés,felh.Óvoda'!G92</f>
        <v>0</v>
      </c>
    </row>
    <row r="94" spans="1:11" x14ac:dyDescent="0.3">
      <c r="A94" s="14" t="s">
        <v>587</v>
      </c>
      <c r="B94" s="7" t="s">
        <v>440</v>
      </c>
      <c r="C94" s="186">
        <f t="shared" si="3"/>
        <v>0</v>
      </c>
      <c r="D94" s="186">
        <f t="shared" si="4"/>
        <v>0</v>
      </c>
      <c r="E94" s="146">
        <f>SUM(E90:E93)</f>
        <v>0</v>
      </c>
      <c r="F94" s="146">
        <f>SUM(F90:F93)</f>
        <v>0</v>
      </c>
      <c r="G94" s="186">
        <f t="shared" si="5"/>
        <v>0</v>
      </c>
      <c r="H94" s="292"/>
      <c r="I94" s="292">
        <f>'5.bevételek működésfelh Önk.'!D95</f>
        <v>0</v>
      </c>
      <c r="J94" s="292"/>
      <c r="K94" s="293">
        <f>'6.bevételek működés,felh.Óvoda'!G93</f>
        <v>0</v>
      </c>
    </row>
    <row r="95" spans="1:11" ht="15" thickBot="1" x14ac:dyDescent="0.35">
      <c r="A95" s="122" t="s">
        <v>441</v>
      </c>
      <c r="B95" s="123" t="s">
        <v>442</v>
      </c>
      <c r="C95" s="195">
        <f t="shared" si="3"/>
        <v>0</v>
      </c>
      <c r="D95" s="195">
        <f t="shared" si="4"/>
        <v>0</v>
      </c>
      <c r="E95" s="180"/>
      <c r="F95" s="180"/>
      <c r="G95" s="195">
        <f t="shared" si="5"/>
        <v>0</v>
      </c>
      <c r="H95" s="298">
        <v>0</v>
      </c>
      <c r="I95" s="292">
        <f>'5.bevételek működésfelh Önk.'!D96</f>
        <v>0</v>
      </c>
      <c r="J95" s="292">
        <v>0</v>
      </c>
      <c r="K95" s="293">
        <f>'6.bevételek működés,felh.Óvoda'!G94</f>
        <v>0</v>
      </c>
    </row>
    <row r="96" spans="1:11" ht="16.2" thickBot="1" x14ac:dyDescent="0.35">
      <c r="A96" s="117" t="s">
        <v>588</v>
      </c>
      <c r="B96" s="118" t="s">
        <v>443</v>
      </c>
      <c r="C96" s="145">
        <f t="shared" si="3"/>
        <v>55234488</v>
      </c>
      <c r="D96" s="145">
        <f t="shared" si="4"/>
        <v>56034488</v>
      </c>
      <c r="E96" s="145">
        <f>SUM(E89+E94+E95)</f>
        <v>0</v>
      </c>
      <c r="F96" s="145">
        <f>SUM(F89+F94+F95)</f>
        <v>0</v>
      </c>
      <c r="G96" s="276">
        <f t="shared" si="5"/>
        <v>56034488</v>
      </c>
      <c r="H96" s="303">
        <f>'5.bevételek működésfelh Önk.'!C97</f>
        <v>27899946</v>
      </c>
      <c r="I96" s="294">
        <f>'5.bevételek működésfelh Önk.'!D97</f>
        <v>27899946</v>
      </c>
      <c r="J96" s="294">
        <f>'6.bevételek működés,felh.Óvoda'!C95</f>
        <v>27334542</v>
      </c>
      <c r="K96" s="296">
        <f>'6.bevételek működés,felh.Óvoda'!G95</f>
        <v>28134542</v>
      </c>
    </row>
    <row r="97" spans="1:12" ht="16.2" thickBot="1" x14ac:dyDescent="0.35">
      <c r="A97" s="230" t="s">
        <v>570</v>
      </c>
      <c r="B97" s="106"/>
      <c r="C97" s="272">
        <f t="shared" si="3"/>
        <v>168837609</v>
      </c>
      <c r="D97" s="273">
        <f t="shared" si="4"/>
        <v>774491286</v>
      </c>
      <c r="E97" s="145">
        <f>SUM(E67+E96)</f>
        <v>0</v>
      </c>
      <c r="F97" s="145">
        <f>SUM(F67+F96)</f>
        <v>0</v>
      </c>
      <c r="G97" s="276">
        <f t="shared" si="5"/>
        <v>774491286</v>
      </c>
      <c r="H97" s="303">
        <f>'5.bevételek működésfelh Önk.'!C98</f>
        <v>141503067</v>
      </c>
      <c r="I97" s="294">
        <f>'5.bevételek működésfelh Önk.'!D98</f>
        <v>746356744</v>
      </c>
      <c r="J97" s="294">
        <f>'6.bevételek működés,felh.Óvoda'!C96</f>
        <v>27334542</v>
      </c>
      <c r="K97" s="296">
        <f>'6.bevételek működés,felh.Óvoda'!G96</f>
        <v>28134542</v>
      </c>
      <c r="L97" s="288"/>
    </row>
    <row r="98" spans="1:12" x14ac:dyDescent="0.3">
      <c r="G98" s="286" t="s">
        <v>676</v>
      </c>
      <c r="H98" s="219"/>
      <c r="I98" s="219"/>
    </row>
    <row r="99" spans="1:12" x14ac:dyDescent="0.3">
      <c r="H99" s="219"/>
      <c r="I99" s="219"/>
    </row>
    <row r="100" spans="1:12" x14ac:dyDescent="0.3">
      <c r="H100" s="219"/>
      <c r="I100" s="219"/>
    </row>
    <row r="101" spans="1:12" x14ac:dyDescent="0.3">
      <c r="H101" s="219"/>
      <c r="I101" s="219"/>
    </row>
    <row r="102" spans="1:12" x14ac:dyDescent="0.3">
      <c r="H102" s="219"/>
      <c r="I102" s="219"/>
    </row>
    <row r="103" spans="1:12" x14ac:dyDescent="0.3">
      <c r="H103" s="219"/>
      <c r="I103" s="219"/>
    </row>
    <row r="104" spans="1:12" x14ac:dyDescent="0.3">
      <c r="H104" s="219"/>
      <c r="I104" s="219"/>
    </row>
    <row r="105" spans="1:12" x14ac:dyDescent="0.3">
      <c r="H105" s="219"/>
      <c r="I105" s="219"/>
    </row>
    <row r="106" spans="1:12" x14ac:dyDescent="0.3">
      <c r="H106" s="219"/>
      <c r="I106" s="219"/>
    </row>
    <row r="107" spans="1:12" x14ac:dyDescent="0.3">
      <c r="H107" s="219"/>
      <c r="I107" s="219"/>
    </row>
    <row r="108" spans="1:12" x14ac:dyDescent="0.3">
      <c r="H108" s="219"/>
      <c r="I108" s="219"/>
    </row>
    <row r="109" spans="1:12" x14ac:dyDescent="0.3">
      <c r="H109" s="219"/>
      <c r="I109" s="219"/>
    </row>
    <row r="110" spans="1:12" x14ac:dyDescent="0.3">
      <c r="H110" s="219"/>
      <c r="I110" s="219"/>
    </row>
    <row r="111" spans="1:12" x14ac:dyDescent="0.3">
      <c r="H111" s="219"/>
      <c r="I111" s="219"/>
    </row>
    <row r="112" spans="1:12" x14ac:dyDescent="0.3">
      <c r="H112" s="219"/>
      <c r="I112" s="219"/>
    </row>
    <row r="113" spans="8:9" x14ac:dyDescent="0.3">
      <c r="H113" s="219"/>
      <c r="I113" s="219"/>
    </row>
    <row r="114" spans="8:9" x14ac:dyDescent="0.3">
      <c r="H114" s="219"/>
      <c r="I114" s="219"/>
    </row>
    <row r="115" spans="8:9" x14ac:dyDescent="0.3">
      <c r="H115" s="219"/>
      <c r="I115" s="219"/>
    </row>
    <row r="116" spans="8:9" x14ac:dyDescent="0.3">
      <c r="H116" s="219"/>
      <c r="I116" s="219"/>
    </row>
    <row r="117" spans="8:9" x14ac:dyDescent="0.3">
      <c r="H117" s="219"/>
      <c r="I117" s="219"/>
    </row>
    <row r="118" spans="8:9" x14ac:dyDescent="0.3">
      <c r="H118" s="219"/>
      <c r="I118" s="219"/>
    </row>
    <row r="119" spans="8:9" x14ac:dyDescent="0.3">
      <c r="H119" s="219"/>
      <c r="I119" s="219"/>
    </row>
    <row r="120" spans="8:9" x14ac:dyDescent="0.3">
      <c r="H120" s="219"/>
      <c r="I120" s="219"/>
    </row>
    <row r="121" spans="8:9" x14ac:dyDescent="0.3">
      <c r="H121" s="219"/>
      <c r="I121" s="219"/>
    </row>
    <row r="122" spans="8:9" x14ac:dyDescent="0.3">
      <c r="H122" s="219"/>
      <c r="I122" s="219"/>
    </row>
    <row r="123" spans="8:9" x14ac:dyDescent="0.3">
      <c r="H123" s="219"/>
      <c r="I123" s="219"/>
    </row>
    <row r="124" spans="8:9" x14ac:dyDescent="0.3">
      <c r="H124" s="219"/>
      <c r="I124" s="219"/>
    </row>
    <row r="125" spans="8:9" x14ac:dyDescent="0.3">
      <c r="H125" s="219"/>
      <c r="I125" s="219"/>
    </row>
    <row r="126" spans="8:9" x14ac:dyDescent="0.3">
      <c r="H126" s="219"/>
      <c r="I126" s="219"/>
    </row>
    <row r="127" spans="8:9" x14ac:dyDescent="0.3">
      <c r="H127" s="219"/>
      <c r="I127" s="219"/>
    </row>
    <row r="128" spans="8:9" x14ac:dyDescent="0.3">
      <c r="H128" s="219"/>
      <c r="I128" s="219"/>
    </row>
    <row r="129" spans="8:9" x14ac:dyDescent="0.3">
      <c r="H129" s="219"/>
      <c r="I129" s="219"/>
    </row>
    <row r="130" spans="8:9" x14ac:dyDescent="0.3">
      <c r="H130" s="219"/>
      <c r="I130" s="219"/>
    </row>
    <row r="131" spans="8:9" x14ac:dyDescent="0.3">
      <c r="H131" s="219"/>
      <c r="I131" s="219"/>
    </row>
    <row r="132" spans="8:9" x14ac:dyDescent="0.3">
      <c r="H132" s="219"/>
      <c r="I132" s="219"/>
    </row>
    <row r="133" spans="8:9" x14ac:dyDescent="0.3">
      <c r="H133" s="219"/>
      <c r="I133" s="219"/>
    </row>
    <row r="134" spans="8:9" x14ac:dyDescent="0.3">
      <c r="H134" s="219"/>
      <c r="I134" s="219"/>
    </row>
    <row r="135" spans="8:9" x14ac:dyDescent="0.3">
      <c r="H135" s="219"/>
      <c r="I135" s="219"/>
    </row>
    <row r="136" spans="8:9" x14ac:dyDescent="0.3">
      <c r="H136" s="219"/>
      <c r="I136" s="219"/>
    </row>
    <row r="137" spans="8:9" x14ac:dyDescent="0.3">
      <c r="H137" s="219"/>
      <c r="I137" s="219"/>
    </row>
    <row r="138" spans="8:9" x14ac:dyDescent="0.3">
      <c r="H138" s="219"/>
      <c r="I138" s="219"/>
    </row>
    <row r="139" spans="8:9" x14ac:dyDescent="0.3">
      <c r="H139" s="219"/>
      <c r="I139" s="219"/>
    </row>
    <row r="140" spans="8:9" x14ac:dyDescent="0.3">
      <c r="H140" s="219"/>
      <c r="I140" s="219"/>
    </row>
    <row r="141" spans="8:9" x14ac:dyDescent="0.3">
      <c r="H141" s="219"/>
      <c r="I141" s="219"/>
    </row>
    <row r="142" spans="8:9" x14ac:dyDescent="0.3">
      <c r="H142" s="219"/>
      <c r="I142" s="219"/>
    </row>
    <row r="143" spans="8:9" x14ac:dyDescent="0.3">
      <c r="H143" s="219"/>
      <c r="I143" s="219"/>
    </row>
    <row r="144" spans="8:9" x14ac:dyDescent="0.3">
      <c r="H144" s="219"/>
      <c r="I144" s="219"/>
    </row>
    <row r="145" spans="8:9" x14ac:dyDescent="0.3">
      <c r="H145" s="219"/>
      <c r="I145" s="219"/>
    </row>
    <row r="146" spans="8:9" x14ac:dyDescent="0.3">
      <c r="H146" s="219"/>
      <c r="I146" s="219"/>
    </row>
    <row r="147" spans="8:9" x14ac:dyDescent="0.3">
      <c r="H147" s="219"/>
      <c r="I147" s="219"/>
    </row>
    <row r="148" spans="8:9" x14ac:dyDescent="0.3">
      <c r="H148" s="219"/>
      <c r="I148" s="219"/>
    </row>
    <row r="149" spans="8:9" x14ac:dyDescent="0.3">
      <c r="H149" s="219"/>
      <c r="I149" s="219"/>
    </row>
    <row r="150" spans="8:9" x14ac:dyDescent="0.3">
      <c r="H150" s="219"/>
      <c r="I150" s="219"/>
    </row>
    <row r="151" spans="8:9" x14ac:dyDescent="0.3">
      <c r="H151" s="219"/>
      <c r="I151" s="219"/>
    </row>
    <row r="152" spans="8:9" x14ac:dyDescent="0.3">
      <c r="H152" s="219"/>
      <c r="I152" s="219"/>
    </row>
    <row r="153" spans="8:9" x14ac:dyDescent="0.3">
      <c r="H153" s="219"/>
      <c r="I153" s="219"/>
    </row>
    <row r="154" spans="8:9" x14ac:dyDescent="0.3">
      <c r="H154" s="219"/>
      <c r="I154" s="219"/>
    </row>
    <row r="155" spans="8:9" x14ac:dyDescent="0.3">
      <c r="H155" s="219"/>
      <c r="I155" s="219"/>
    </row>
    <row r="156" spans="8:9" x14ac:dyDescent="0.3">
      <c r="H156" s="219"/>
      <c r="I156" s="219"/>
    </row>
    <row r="157" spans="8:9" x14ac:dyDescent="0.3">
      <c r="H157" s="219"/>
      <c r="I157" s="219"/>
    </row>
    <row r="158" spans="8:9" x14ac:dyDescent="0.3">
      <c r="H158" s="219"/>
      <c r="I158" s="219"/>
    </row>
    <row r="159" spans="8:9" x14ac:dyDescent="0.3">
      <c r="H159" s="219"/>
      <c r="I159" s="219"/>
    </row>
    <row r="160" spans="8:9" x14ac:dyDescent="0.3">
      <c r="H160" s="219"/>
      <c r="I160" s="219"/>
    </row>
    <row r="161" spans="8:9" x14ac:dyDescent="0.3">
      <c r="H161" s="219"/>
      <c r="I161" s="219"/>
    </row>
    <row r="162" spans="8:9" x14ac:dyDescent="0.3">
      <c r="H162" s="219"/>
      <c r="I162" s="219"/>
    </row>
    <row r="163" spans="8:9" x14ac:dyDescent="0.3">
      <c r="H163" s="219"/>
      <c r="I163" s="219"/>
    </row>
    <row r="164" spans="8:9" x14ac:dyDescent="0.3">
      <c r="H164" s="219"/>
      <c r="I164" s="219"/>
    </row>
    <row r="165" spans="8:9" x14ac:dyDescent="0.3">
      <c r="H165" s="219"/>
      <c r="I165" s="219"/>
    </row>
    <row r="166" spans="8:9" x14ac:dyDescent="0.3">
      <c r="H166" s="219"/>
      <c r="I166" s="219"/>
    </row>
    <row r="167" spans="8:9" x14ac:dyDescent="0.3">
      <c r="H167" s="219"/>
      <c r="I167" s="219"/>
    </row>
    <row r="168" spans="8:9" x14ac:dyDescent="0.3">
      <c r="H168" s="219"/>
      <c r="I168" s="219"/>
    </row>
    <row r="169" spans="8:9" x14ac:dyDescent="0.3">
      <c r="H169" s="219"/>
      <c r="I169" s="219"/>
    </row>
    <row r="170" spans="8:9" x14ac:dyDescent="0.3">
      <c r="H170" s="219"/>
      <c r="I170" s="219"/>
    </row>
    <row r="171" spans="8:9" x14ac:dyDescent="0.3">
      <c r="H171" s="219"/>
      <c r="I171" s="219"/>
    </row>
    <row r="172" spans="8:9" x14ac:dyDescent="0.3">
      <c r="H172" s="219"/>
      <c r="I172" s="219"/>
    </row>
    <row r="173" spans="8:9" x14ac:dyDescent="0.3">
      <c r="H173" s="219"/>
      <c r="I173" s="219"/>
    </row>
    <row r="174" spans="8:9" x14ac:dyDescent="0.3">
      <c r="H174" s="219"/>
      <c r="I174" s="219"/>
    </row>
    <row r="175" spans="8:9" x14ac:dyDescent="0.3">
      <c r="H175" s="219"/>
      <c r="I175" s="219"/>
    </row>
    <row r="176" spans="8:9" x14ac:dyDescent="0.3">
      <c r="H176" s="219"/>
      <c r="I176" s="219"/>
    </row>
    <row r="177" spans="8:9" x14ac:dyDescent="0.3">
      <c r="H177" s="219"/>
      <c r="I177" s="219"/>
    </row>
    <row r="178" spans="8:9" x14ac:dyDescent="0.3">
      <c r="H178" s="219"/>
      <c r="I178" s="219"/>
    </row>
    <row r="179" spans="8:9" x14ac:dyDescent="0.3">
      <c r="H179" s="219"/>
      <c r="I179" s="219"/>
    </row>
    <row r="180" spans="8:9" x14ac:dyDescent="0.3">
      <c r="H180" s="219"/>
      <c r="I180" s="219"/>
    </row>
    <row r="181" spans="8:9" x14ac:dyDescent="0.3">
      <c r="H181" s="219"/>
      <c r="I181" s="219"/>
    </row>
    <row r="182" spans="8:9" x14ac:dyDescent="0.3">
      <c r="H182" s="219"/>
      <c r="I182" s="219"/>
    </row>
    <row r="183" spans="8:9" x14ac:dyDescent="0.3">
      <c r="H183" s="219"/>
      <c r="I183" s="219"/>
    </row>
    <row r="184" spans="8:9" x14ac:dyDescent="0.3">
      <c r="H184" s="219"/>
      <c r="I184" s="219"/>
    </row>
    <row r="185" spans="8:9" x14ac:dyDescent="0.3">
      <c r="H185" s="219"/>
      <c r="I185" s="219"/>
    </row>
    <row r="186" spans="8:9" x14ac:dyDescent="0.3">
      <c r="H186" s="219"/>
      <c r="I186" s="219"/>
    </row>
    <row r="187" spans="8:9" x14ac:dyDescent="0.3">
      <c r="H187" s="219"/>
      <c r="I187" s="219"/>
    </row>
    <row r="188" spans="8:9" x14ac:dyDescent="0.3">
      <c r="H188" s="219"/>
      <c r="I188" s="219"/>
    </row>
    <row r="189" spans="8:9" x14ac:dyDescent="0.3">
      <c r="H189" s="219"/>
      <c r="I189" s="219"/>
    </row>
    <row r="190" spans="8:9" x14ac:dyDescent="0.3">
      <c r="H190" s="219"/>
      <c r="I190" s="219"/>
    </row>
    <row r="191" spans="8:9" x14ac:dyDescent="0.3">
      <c r="H191" s="219"/>
      <c r="I191" s="219"/>
    </row>
    <row r="192" spans="8:9" x14ac:dyDescent="0.3">
      <c r="H192" s="219"/>
      <c r="I192" s="219"/>
    </row>
    <row r="193" spans="8:9" x14ac:dyDescent="0.3">
      <c r="H193" s="219"/>
      <c r="I193" s="219"/>
    </row>
    <row r="194" spans="8:9" x14ac:dyDescent="0.3">
      <c r="H194" s="219"/>
      <c r="I194" s="219"/>
    </row>
    <row r="195" spans="8:9" x14ac:dyDescent="0.3">
      <c r="H195" s="219"/>
      <c r="I195" s="219"/>
    </row>
    <row r="196" spans="8:9" x14ac:dyDescent="0.3">
      <c r="H196" s="219"/>
      <c r="I196" s="219"/>
    </row>
    <row r="197" spans="8:9" x14ac:dyDescent="0.3">
      <c r="H197" s="219"/>
      <c r="I197" s="219"/>
    </row>
    <row r="198" spans="8:9" x14ac:dyDescent="0.3">
      <c r="H198" s="219"/>
      <c r="I198" s="219"/>
    </row>
    <row r="199" spans="8:9" x14ac:dyDescent="0.3">
      <c r="H199" s="219"/>
      <c r="I199" s="219"/>
    </row>
    <row r="200" spans="8:9" x14ac:dyDescent="0.3">
      <c r="H200" s="219"/>
      <c r="I200" s="219"/>
    </row>
    <row r="201" spans="8:9" x14ac:dyDescent="0.3">
      <c r="H201" s="219"/>
      <c r="I201" s="219"/>
    </row>
    <row r="202" spans="8:9" x14ac:dyDescent="0.3">
      <c r="H202" s="219"/>
      <c r="I202" s="219"/>
    </row>
    <row r="203" spans="8:9" x14ac:dyDescent="0.3">
      <c r="H203" s="219"/>
      <c r="I203" s="219"/>
    </row>
    <row r="204" spans="8:9" x14ac:dyDescent="0.3">
      <c r="H204" s="219"/>
      <c r="I204" s="219"/>
    </row>
    <row r="205" spans="8:9" x14ac:dyDescent="0.3">
      <c r="H205" s="219"/>
      <c r="I205" s="219"/>
    </row>
    <row r="206" spans="8:9" x14ac:dyDescent="0.3">
      <c r="H206" s="219"/>
      <c r="I206" s="219"/>
    </row>
    <row r="207" spans="8:9" x14ac:dyDescent="0.3">
      <c r="H207" s="219"/>
      <c r="I207" s="219"/>
    </row>
    <row r="208" spans="8:9" x14ac:dyDescent="0.3">
      <c r="H208" s="219"/>
      <c r="I208" s="219"/>
    </row>
    <row r="209" spans="8:9" x14ac:dyDescent="0.3">
      <c r="H209" s="219"/>
      <c r="I209" s="219"/>
    </row>
    <row r="210" spans="8:9" x14ac:dyDescent="0.3">
      <c r="H210" s="219"/>
      <c r="I210" s="219"/>
    </row>
    <row r="211" spans="8:9" x14ac:dyDescent="0.3">
      <c r="H211" s="219"/>
      <c r="I211" s="219"/>
    </row>
    <row r="212" spans="8:9" x14ac:dyDescent="0.3">
      <c r="H212" s="219"/>
      <c r="I212" s="219"/>
    </row>
    <row r="213" spans="8:9" x14ac:dyDescent="0.3">
      <c r="H213" s="219"/>
      <c r="I213" s="219"/>
    </row>
    <row r="214" spans="8:9" x14ac:dyDescent="0.3">
      <c r="H214" s="219"/>
      <c r="I214" s="219"/>
    </row>
    <row r="215" spans="8:9" x14ac:dyDescent="0.3">
      <c r="H215" s="219"/>
      <c r="I215" s="219"/>
    </row>
    <row r="216" spans="8:9" x14ac:dyDescent="0.3">
      <c r="H216" s="219"/>
      <c r="I216" s="219"/>
    </row>
    <row r="217" spans="8:9" x14ac:dyDescent="0.3">
      <c r="H217" s="219"/>
      <c r="I217" s="219"/>
    </row>
    <row r="218" spans="8:9" x14ac:dyDescent="0.3">
      <c r="H218" s="219"/>
      <c r="I218" s="219"/>
    </row>
    <row r="219" spans="8:9" x14ac:dyDescent="0.3">
      <c r="H219" s="219"/>
      <c r="I219" s="219"/>
    </row>
    <row r="220" spans="8:9" x14ac:dyDescent="0.3">
      <c r="H220" s="219"/>
      <c r="I220" s="219"/>
    </row>
    <row r="221" spans="8:9" x14ac:dyDescent="0.3">
      <c r="H221" s="219"/>
      <c r="I221" s="219"/>
    </row>
    <row r="222" spans="8:9" x14ac:dyDescent="0.3">
      <c r="H222" s="219"/>
      <c r="I222" s="219"/>
    </row>
    <row r="223" spans="8:9" x14ac:dyDescent="0.3">
      <c r="H223" s="219"/>
      <c r="I223" s="219"/>
    </row>
    <row r="224" spans="8:9" x14ac:dyDescent="0.3">
      <c r="H224" s="194"/>
      <c r="I224" s="194"/>
    </row>
    <row r="225" spans="8:9" x14ac:dyDescent="0.3">
      <c r="H225" s="194"/>
      <c r="I225" s="194"/>
    </row>
    <row r="226" spans="8:9" x14ac:dyDescent="0.3">
      <c r="H226" s="194"/>
      <c r="I226" s="194"/>
    </row>
    <row r="227" spans="8:9" x14ac:dyDescent="0.3">
      <c r="H227" s="194"/>
      <c r="I227" s="194"/>
    </row>
    <row r="228" spans="8:9" x14ac:dyDescent="0.3">
      <c r="H228" s="194"/>
      <c r="I228" s="194"/>
    </row>
    <row r="229" spans="8:9" x14ac:dyDescent="0.3">
      <c r="H229" s="194"/>
      <c r="I229" s="194"/>
    </row>
    <row r="230" spans="8:9" x14ac:dyDescent="0.3">
      <c r="H230" s="194"/>
      <c r="I230" s="194"/>
    </row>
    <row r="231" spans="8:9" x14ac:dyDescent="0.3">
      <c r="H231" s="194"/>
      <c r="I231" s="194"/>
    </row>
    <row r="232" spans="8:9" x14ac:dyDescent="0.3">
      <c r="H232" s="194"/>
      <c r="I232" s="194"/>
    </row>
    <row r="233" spans="8:9" x14ac:dyDescent="0.3">
      <c r="H233" s="194"/>
      <c r="I233" s="194"/>
    </row>
    <row r="234" spans="8:9" x14ac:dyDescent="0.3">
      <c r="H234" s="194"/>
      <c r="I234" s="194"/>
    </row>
    <row r="235" spans="8:9" x14ac:dyDescent="0.3">
      <c r="H235" s="194"/>
      <c r="I235" s="194"/>
    </row>
    <row r="236" spans="8:9" x14ac:dyDescent="0.3">
      <c r="H236" s="194"/>
      <c r="I236" s="194"/>
    </row>
    <row r="237" spans="8:9" x14ac:dyDescent="0.3">
      <c r="H237" s="194"/>
      <c r="I237" s="194"/>
    </row>
    <row r="238" spans="8:9" x14ac:dyDescent="0.3">
      <c r="H238" s="194"/>
      <c r="I238" s="194"/>
    </row>
    <row r="239" spans="8:9" x14ac:dyDescent="0.3">
      <c r="H239" s="194"/>
      <c r="I239" s="194"/>
    </row>
    <row r="240" spans="8:9" x14ac:dyDescent="0.3">
      <c r="H240" s="194"/>
      <c r="I240" s="194"/>
    </row>
    <row r="241" spans="8:9" x14ac:dyDescent="0.3">
      <c r="H241" s="194"/>
      <c r="I241" s="194"/>
    </row>
    <row r="242" spans="8:9" x14ac:dyDescent="0.3">
      <c r="H242" s="194"/>
      <c r="I242" s="194"/>
    </row>
    <row r="243" spans="8:9" x14ac:dyDescent="0.3">
      <c r="H243" s="194"/>
      <c r="I243" s="194"/>
    </row>
    <row r="244" spans="8:9" x14ac:dyDescent="0.3">
      <c r="H244" s="194"/>
      <c r="I244" s="194"/>
    </row>
    <row r="245" spans="8:9" x14ac:dyDescent="0.3">
      <c r="H245" s="194"/>
      <c r="I245" s="194"/>
    </row>
    <row r="246" spans="8:9" x14ac:dyDescent="0.3">
      <c r="H246" s="194"/>
      <c r="I246" s="194"/>
    </row>
    <row r="247" spans="8:9" x14ac:dyDescent="0.3">
      <c r="H247" s="194"/>
      <c r="I247" s="194"/>
    </row>
    <row r="248" spans="8:9" x14ac:dyDescent="0.3">
      <c r="H248" s="194"/>
      <c r="I248" s="194"/>
    </row>
    <row r="249" spans="8:9" x14ac:dyDescent="0.3">
      <c r="H249" s="194"/>
      <c r="I249" s="194"/>
    </row>
    <row r="250" spans="8:9" x14ac:dyDescent="0.3">
      <c r="H250" s="194"/>
      <c r="I250" s="194"/>
    </row>
    <row r="251" spans="8:9" x14ac:dyDescent="0.3">
      <c r="H251" s="194"/>
      <c r="I251" s="194"/>
    </row>
    <row r="252" spans="8:9" x14ac:dyDescent="0.3">
      <c r="H252" s="194"/>
      <c r="I252" s="194"/>
    </row>
    <row r="253" spans="8:9" x14ac:dyDescent="0.3">
      <c r="H253" s="194"/>
      <c r="I253" s="194"/>
    </row>
    <row r="254" spans="8:9" x14ac:dyDescent="0.3">
      <c r="H254" s="194"/>
      <c r="I254" s="194"/>
    </row>
    <row r="255" spans="8:9" x14ac:dyDescent="0.3">
      <c r="H255" s="194"/>
      <c r="I255" s="194"/>
    </row>
    <row r="256" spans="8:9" x14ac:dyDescent="0.3">
      <c r="H256" s="194"/>
      <c r="I256" s="194"/>
    </row>
    <row r="257" spans="8:9" x14ac:dyDescent="0.3">
      <c r="H257" s="194"/>
      <c r="I257" s="194"/>
    </row>
    <row r="258" spans="8:9" x14ac:dyDescent="0.3">
      <c r="H258" s="194"/>
      <c r="I258" s="194"/>
    </row>
    <row r="259" spans="8:9" x14ac:dyDescent="0.3">
      <c r="H259" s="194"/>
      <c r="I259" s="194"/>
    </row>
    <row r="260" spans="8:9" x14ac:dyDescent="0.3">
      <c r="H260" s="194"/>
      <c r="I260" s="194"/>
    </row>
    <row r="261" spans="8:9" x14ac:dyDescent="0.3">
      <c r="H261" s="194"/>
      <c r="I261" s="194"/>
    </row>
    <row r="262" spans="8:9" x14ac:dyDescent="0.3">
      <c r="H262" s="194"/>
      <c r="I262" s="194"/>
    </row>
    <row r="263" spans="8:9" x14ac:dyDescent="0.3">
      <c r="H263" s="194"/>
      <c r="I263" s="194"/>
    </row>
    <row r="264" spans="8:9" x14ac:dyDescent="0.3">
      <c r="H264" s="194"/>
      <c r="I264" s="194"/>
    </row>
    <row r="265" spans="8:9" x14ac:dyDescent="0.3">
      <c r="H265" s="194"/>
      <c r="I265" s="194"/>
    </row>
    <row r="266" spans="8:9" x14ac:dyDescent="0.3">
      <c r="H266" s="194"/>
      <c r="I266" s="194"/>
    </row>
    <row r="267" spans="8:9" x14ac:dyDescent="0.3">
      <c r="H267" s="194"/>
      <c r="I267" s="194"/>
    </row>
    <row r="268" spans="8:9" x14ac:dyDescent="0.3">
      <c r="H268" s="194"/>
      <c r="I268" s="194"/>
    </row>
    <row r="269" spans="8:9" x14ac:dyDescent="0.3">
      <c r="H269" s="194"/>
      <c r="I269" s="194"/>
    </row>
    <row r="270" spans="8:9" x14ac:dyDescent="0.3">
      <c r="H270" s="194"/>
      <c r="I270" s="194"/>
    </row>
    <row r="271" spans="8:9" x14ac:dyDescent="0.3">
      <c r="H271" s="194"/>
      <c r="I271" s="194"/>
    </row>
    <row r="272" spans="8:9" x14ac:dyDescent="0.3">
      <c r="H272" s="194"/>
      <c r="I272" s="194"/>
    </row>
    <row r="273" spans="8:9" x14ac:dyDescent="0.3">
      <c r="H273" s="194"/>
      <c r="I273" s="194"/>
    </row>
    <row r="274" spans="8:9" x14ac:dyDescent="0.3">
      <c r="H274" s="194"/>
      <c r="I274" s="194"/>
    </row>
    <row r="275" spans="8:9" x14ac:dyDescent="0.3">
      <c r="H275" s="194"/>
      <c r="I275" s="194"/>
    </row>
    <row r="276" spans="8:9" x14ac:dyDescent="0.3">
      <c r="H276" s="194"/>
      <c r="I276" s="194"/>
    </row>
    <row r="277" spans="8:9" x14ac:dyDescent="0.3">
      <c r="H277" s="194"/>
      <c r="I277" s="194"/>
    </row>
    <row r="278" spans="8:9" x14ac:dyDescent="0.3">
      <c r="H278" s="194"/>
      <c r="I278" s="194"/>
    </row>
    <row r="279" spans="8:9" x14ac:dyDescent="0.3">
      <c r="H279" s="194"/>
      <c r="I279" s="194"/>
    </row>
    <row r="280" spans="8:9" x14ac:dyDescent="0.3">
      <c r="H280" s="194"/>
      <c r="I280" s="194"/>
    </row>
    <row r="281" spans="8:9" x14ac:dyDescent="0.3">
      <c r="H281" s="194"/>
      <c r="I281" s="194"/>
    </row>
    <row r="282" spans="8:9" x14ac:dyDescent="0.3">
      <c r="H282" s="194"/>
      <c r="I282" s="194"/>
    </row>
    <row r="283" spans="8:9" x14ac:dyDescent="0.3">
      <c r="H283" s="194"/>
      <c r="I283" s="194"/>
    </row>
    <row r="284" spans="8:9" x14ac:dyDescent="0.3">
      <c r="H284" s="194"/>
      <c r="I284" s="194"/>
    </row>
    <row r="285" spans="8:9" x14ac:dyDescent="0.3">
      <c r="H285" s="194"/>
      <c r="I285" s="194"/>
    </row>
    <row r="286" spans="8:9" x14ac:dyDescent="0.3">
      <c r="H286" s="194"/>
      <c r="I286" s="194"/>
    </row>
    <row r="287" spans="8:9" x14ac:dyDescent="0.3">
      <c r="H287" s="194"/>
      <c r="I287" s="194"/>
    </row>
    <row r="288" spans="8:9" x14ac:dyDescent="0.3">
      <c r="H288" s="194"/>
      <c r="I288" s="194"/>
    </row>
    <row r="289" spans="8:9" x14ac:dyDescent="0.3">
      <c r="H289" s="194"/>
      <c r="I289" s="194"/>
    </row>
    <row r="290" spans="8:9" x14ac:dyDescent="0.3">
      <c r="H290" s="194"/>
      <c r="I290" s="194"/>
    </row>
    <row r="291" spans="8:9" x14ac:dyDescent="0.3">
      <c r="H291" s="194"/>
      <c r="I291" s="194"/>
    </row>
    <row r="292" spans="8:9" x14ac:dyDescent="0.3">
      <c r="H292" s="194"/>
      <c r="I292" s="194"/>
    </row>
    <row r="293" spans="8:9" x14ac:dyDescent="0.3">
      <c r="H293" s="194"/>
      <c r="I293" s="194"/>
    </row>
    <row r="294" spans="8:9" x14ac:dyDescent="0.3">
      <c r="H294" s="194"/>
      <c r="I294" s="194"/>
    </row>
    <row r="295" spans="8:9" x14ac:dyDescent="0.3">
      <c r="H295" s="194"/>
      <c r="I295" s="194"/>
    </row>
    <row r="296" spans="8:9" x14ac:dyDescent="0.3">
      <c r="H296" s="194"/>
      <c r="I296" s="194"/>
    </row>
    <row r="297" spans="8:9" x14ac:dyDescent="0.3">
      <c r="H297" s="194"/>
      <c r="I297" s="194"/>
    </row>
    <row r="298" spans="8:9" x14ac:dyDescent="0.3">
      <c r="H298" s="194"/>
      <c r="I298" s="194"/>
    </row>
    <row r="299" spans="8:9" x14ac:dyDescent="0.3">
      <c r="H299" s="194"/>
      <c r="I299" s="194"/>
    </row>
    <row r="300" spans="8:9" x14ac:dyDescent="0.3">
      <c r="H300" s="194"/>
      <c r="I300" s="194"/>
    </row>
    <row r="301" spans="8:9" x14ac:dyDescent="0.3">
      <c r="H301" s="194"/>
      <c r="I301" s="194"/>
    </row>
    <row r="302" spans="8:9" x14ac:dyDescent="0.3">
      <c r="H302" s="194"/>
      <c r="I302" s="194"/>
    </row>
    <row r="303" spans="8:9" x14ac:dyDescent="0.3">
      <c r="H303" s="194"/>
      <c r="I303" s="194"/>
    </row>
    <row r="304" spans="8:9" x14ac:dyDescent="0.3">
      <c r="H304" s="194"/>
      <c r="I304" s="194"/>
    </row>
    <row r="305" spans="8:9" x14ac:dyDescent="0.3">
      <c r="H305" s="194"/>
      <c r="I305" s="194"/>
    </row>
    <row r="306" spans="8:9" x14ac:dyDescent="0.3">
      <c r="H306" s="194"/>
      <c r="I306" s="194"/>
    </row>
    <row r="307" spans="8:9" x14ac:dyDescent="0.3">
      <c r="H307" s="194"/>
      <c r="I307" s="194"/>
    </row>
    <row r="308" spans="8:9" x14ac:dyDescent="0.3">
      <c r="H308" s="194"/>
      <c r="I308" s="194"/>
    </row>
    <row r="309" spans="8:9" x14ac:dyDescent="0.3">
      <c r="H309" s="194"/>
      <c r="I309" s="194"/>
    </row>
    <row r="310" spans="8:9" x14ac:dyDescent="0.3">
      <c r="H310" s="194"/>
      <c r="I310" s="194"/>
    </row>
    <row r="311" spans="8:9" x14ac:dyDescent="0.3">
      <c r="H311" s="194"/>
      <c r="I311" s="194"/>
    </row>
    <row r="312" spans="8:9" x14ac:dyDescent="0.3">
      <c r="H312" s="194"/>
      <c r="I312" s="194"/>
    </row>
    <row r="313" spans="8:9" x14ac:dyDescent="0.3">
      <c r="H313" s="194"/>
      <c r="I313" s="194"/>
    </row>
    <row r="314" spans="8:9" x14ac:dyDescent="0.3">
      <c r="H314" s="194"/>
      <c r="I314" s="194"/>
    </row>
    <row r="315" spans="8:9" x14ac:dyDescent="0.3">
      <c r="H315" s="194"/>
      <c r="I315" s="194"/>
    </row>
    <row r="316" spans="8:9" x14ac:dyDescent="0.3">
      <c r="H316" s="194"/>
      <c r="I316" s="194"/>
    </row>
    <row r="317" spans="8:9" x14ac:dyDescent="0.3">
      <c r="H317" s="194"/>
      <c r="I317" s="194"/>
    </row>
    <row r="318" spans="8:9" x14ac:dyDescent="0.3">
      <c r="H318" s="194"/>
      <c r="I318" s="194"/>
    </row>
    <row r="319" spans="8:9" x14ac:dyDescent="0.3">
      <c r="H319" s="194"/>
      <c r="I319" s="194"/>
    </row>
    <row r="320" spans="8:9" x14ac:dyDescent="0.3">
      <c r="H320" s="194"/>
      <c r="I320" s="194"/>
    </row>
    <row r="321" spans="8:9" x14ac:dyDescent="0.3">
      <c r="H321" s="194"/>
      <c r="I321" s="194"/>
    </row>
    <row r="322" spans="8:9" x14ac:dyDescent="0.3">
      <c r="H322" s="194"/>
      <c r="I322" s="194"/>
    </row>
    <row r="323" spans="8:9" x14ac:dyDescent="0.3">
      <c r="H323" s="194"/>
      <c r="I323" s="194"/>
    </row>
    <row r="324" spans="8:9" x14ac:dyDescent="0.3">
      <c r="H324" s="194"/>
      <c r="I324" s="194"/>
    </row>
    <row r="325" spans="8:9" x14ac:dyDescent="0.3">
      <c r="H325" s="194"/>
      <c r="I325" s="194"/>
    </row>
    <row r="326" spans="8:9" x14ac:dyDescent="0.3">
      <c r="H326" s="194"/>
      <c r="I326" s="194"/>
    </row>
    <row r="327" spans="8:9" x14ac:dyDescent="0.3">
      <c r="H327" s="194"/>
      <c r="I327" s="194"/>
    </row>
    <row r="328" spans="8:9" x14ac:dyDescent="0.3">
      <c r="H328" s="194"/>
      <c r="I328" s="194"/>
    </row>
    <row r="329" spans="8:9" x14ac:dyDescent="0.3">
      <c r="H329" s="194"/>
      <c r="I329" s="194"/>
    </row>
    <row r="330" spans="8:9" x14ac:dyDescent="0.3">
      <c r="H330" s="194"/>
      <c r="I330" s="194"/>
    </row>
    <row r="331" spans="8:9" x14ac:dyDescent="0.3">
      <c r="H331" s="194"/>
      <c r="I331" s="194"/>
    </row>
    <row r="332" spans="8:9" x14ac:dyDescent="0.3">
      <c r="H332" s="194"/>
      <c r="I332" s="194"/>
    </row>
    <row r="333" spans="8:9" x14ac:dyDescent="0.3">
      <c r="H333" s="194"/>
      <c r="I333" s="194"/>
    </row>
    <row r="334" spans="8:9" x14ac:dyDescent="0.3">
      <c r="H334" s="194"/>
      <c r="I334" s="194"/>
    </row>
    <row r="335" spans="8:9" x14ac:dyDescent="0.3">
      <c r="H335" s="194"/>
      <c r="I335" s="194"/>
    </row>
    <row r="336" spans="8:9" x14ac:dyDescent="0.3">
      <c r="H336" s="194"/>
      <c r="I336" s="194"/>
    </row>
    <row r="337" spans="8:9" x14ac:dyDescent="0.3">
      <c r="H337" s="194"/>
      <c r="I337" s="194"/>
    </row>
    <row r="338" spans="8:9" x14ac:dyDescent="0.3">
      <c r="H338" s="194"/>
      <c r="I338" s="194"/>
    </row>
    <row r="339" spans="8:9" x14ac:dyDescent="0.3">
      <c r="H339" s="194"/>
      <c r="I339" s="194"/>
    </row>
    <row r="340" spans="8:9" x14ac:dyDescent="0.3">
      <c r="H340" s="194"/>
      <c r="I340" s="194"/>
    </row>
    <row r="341" spans="8:9" x14ac:dyDescent="0.3">
      <c r="H341" s="194"/>
      <c r="I341" s="194"/>
    </row>
    <row r="342" spans="8:9" x14ac:dyDescent="0.3">
      <c r="H342" s="194"/>
      <c r="I342" s="194"/>
    </row>
    <row r="343" spans="8:9" x14ac:dyDescent="0.3">
      <c r="H343" s="194"/>
      <c r="I343" s="194"/>
    </row>
    <row r="344" spans="8:9" x14ac:dyDescent="0.3">
      <c r="H344" s="194"/>
      <c r="I344" s="194"/>
    </row>
    <row r="345" spans="8:9" x14ac:dyDescent="0.3">
      <c r="H345" s="194"/>
      <c r="I345" s="194"/>
    </row>
    <row r="346" spans="8:9" x14ac:dyDescent="0.3">
      <c r="H346" s="194"/>
      <c r="I346" s="194"/>
    </row>
    <row r="347" spans="8:9" x14ac:dyDescent="0.3">
      <c r="H347" s="194"/>
      <c r="I347" s="194"/>
    </row>
    <row r="348" spans="8:9" x14ac:dyDescent="0.3">
      <c r="H348" s="194"/>
      <c r="I348" s="194"/>
    </row>
    <row r="349" spans="8:9" x14ac:dyDescent="0.3">
      <c r="H349" s="194"/>
      <c r="I349" s="194"/>
    </row>
    <row r="350" spans="8:9" x14ac:dyDescent="0.3">
      <c r="H350" s="194"/>
      <c r="I350" s="194"/>
    </row>
    <row r="351" spans="8:9" x14ac:dyDescent="0.3">
      <c r="H351" s="194"/>
      <c r="I351" s="194"/>
    </row>
    <row r="352" spans="8:9" x14ac:dyDescent="0.3">
      <c r="H352" s="194"/>
      <c r="I352" s="194"/>
    </row>
    <row r="353" spans="8:9" x14ac:dyDescent="0.3">
      <c r="H353" s="194"/>
      <c r="I353" s="194"/>
    </row>
    <row r="354" spans="8:9" x14ac:dyDescent="0.3">
      <c r="H354" s="194"/>
      <c r="I354" s="194"/>
    </row>
    <row r="355" spans="8:9" x14ac:dyDescent="0.3">
      <c r="H355" s="194"/>
      <c r="I355" s="194"/>
    </row>
    <row r="356" spans="8:9" x14ac:dyDescent="0.3">
      <c r="H356" s="194"/>
      <c r="I356" s="194"/>
    </row>
    <row r="357" spans="8:9" x14ac:dyDescent="0.3">
      <c r="H357" s="194"/>
      <c r="I357" s="194"/>
    </row>
    <row r="358" spans="8:9" x14ac:dyDescent="0.3">
      <c r="H358" s="194"/>
      <c r="I358" s="194"/>
    </row>
    <row r="359" spans="8:9" x14ac:dyDescent="0.3">
      <c r="H359" s="194"/>
      <c r="I359" s="194"/>
    </row>
    <row r="360" spans="8:9" x14ac:dyDescent="0.3">
      <c r="H360" s="194"/>
      <c r="I360" s="194"/>
    </row>
    <row r="361" spans="8:9" x14ac:dyDescent="0.3">
      <c r="H361" s="194"/>
      <c r="I361" s="194"/>
    </row>
    <row r="362" spans="8:9" x14ac:dyDescent="0.3">
      <c r="H362" s="194"/>
      <c r="I362" s="194"/>
    </row>
    <row r="363" spans="8:9" x14ac:dyDescent="0.3">
      <c r="H363" s="194"/>
      <c r="I363" s="194"/>
    </row>
    <row r="364" spans="8:9" x14ac:dyDescent="0.3">
      <c r="H364" s="194"/>
      <c r="I364" s="194"/>
    </row>
    <row r="365" spans="8:9" x14ac:dyDescent="0.3">
      <c r="H365" s="194"/>
      <c r="I365" s="194"/>
    </row>
    <row r="366" spans="8:9" x14ac:dyDescent="0.3">
      <c r="H366" s="194"/>
      <c r="I366" s="194"/>
    </row>
    <row r="367" spans="8:9" x14ac:dyDescent="0.3">
      <c r="H367" s="194"/>
      <c r="I367" s="194"/>
    </row>
    <row r="368" spans="8:9" x14ac:dyDescent="0.3">
      <c r="H368" s="194"/>
      <c r="I368" s="194"/>
    </row>
    <row r="369" spans="8:9" x14ac:dyDescent="0.3">
      <c r="H369" s="194"/>
      <c r="I369" s="194"/>
    </row>
    <row r="370" spans="8:9" x14ac:dyDescent="0.3">
      <c r="H370" s="194"/>
      <c r="I370" s="194"/>
    </row>
    <row r="371" spans="8:9" x14ac:dyDescent="0.3">
      <c r="H371" s="194"/>
      <c r="I371" s="194"/>
    </row>
    <row r="372" spans="8:9" x14ac:dyDescent="0.3">
      <c r="H372" s="194"/>
      <c r="I372" s="194"/>
    </row>
    <row r="373" spans="8:9" x14ac:dyDescent="0.3">
      <c r="H373" s="194"/>
      <c r="I373" s="194"/>
    </row>
    <row r="374" spans="8:9" x14ac:dyDescent="0.3">
      <c r="H374" s="194"/>
      <c r="I374" s="194"/>
    </row>
    <row r="375" spans="8:9" x14ac:dyDescent="0.3">
      <c r="H375" s="194"/>
      <c r="I375" s="194"/>
    </row>
    <row r="376" spans="8:9" x14ac:dyDescent="0.3">
      <c r="H376" s="194"/>
      <c r="I376" s="194"/>
    </row>
    <row r="377" spans="8:9" x14ac:dyDescent="0.3">
      <c r="H377" s="194"/>
      <c r="I377" s="194"/>
    </row>
    <row r="378" spans="8:9" x14ac:dyDescent="0.3">
      <c r="H378" s="194"/>
      <c r="I378" s="194"/>
    </row>
    <row r="379" spans="8:9" x14ac:dyDescent="0.3">
      <c r="H379" s="194"/>
      <c r="I379" s="194"/>
    </row>
    <row r="380" spans="8:9" x14ac:dyDescent="0.3">
      <c r="H380" s="194"/>
      <c r="I380" s="194"/>
    </row>
    <row r="381" spans="8:9" x14ac:dyDescent="0.3">
      <c r="H381" s="194"/>
      <c r="I381" s="194"/>
    </row>
    <row r="382" spans="8:9" x14ac:dyDescent="0.3">
      <c r="H382" s="194"/>
      <c r="I382" s="194"/>
    </row>
    <row r="383" spans="8:9" x14ac:dyDescent="0.3">
      <c r="H383" s="194"/>
      <c r="I383" s="194"/>
    </row>
    <row r="384" spans="8:9" x14ac:dyDescent="0.3">
      <c r="H384" s="194"/>
      <c r="I384" s="194"/>
    </row>
    <row r="385" spans="8:9" x14ac:dyDescent="0.3">
      <c r="H385" s="194"/>
      <c r="I385" s="194"/>
    </row>
    <row r="386" spans="8:9" x14ac:dyDescent="0.3">
      <c r="H386" s="194"/>
      <c r="I386" s="194"/>
    </row>
    <row r="387" spans="8:9" x14ac:dyDescent="0.3">
      <c r="H387" s="194"/>
      <c r="I387" s="194"/>
    </row>
    <row r="388" spans="8:9" x14ac:dyDescent="0.3">
      <c r="H388" s="194"/>
      <c r="I388" s="194"/>
    </row>
    <row r="389" spans="8:9" x14ac:dyDescent="0.3">
      <c r="H389" s="194"/>
      <c r="I389" s="194"/>
    </row>
    <row r="390" spans="8:9" x14ac:dyDescent="0.3">
      <c r="H390" s="194"/>
      <c r="I390" s="194"/>
    </row>
    <row r="391" spans="8:9" x14ac:dyDescent="0.3">
      <c r="H391" s="194"/>
      <c r="I391" s="194"/>
    </row>
    <row r="392" spans="8:9" x14ac:dyDescent="0.3">
      <c r="H392" s="194"/>
      <c r="I392" s="194"/>
    </row>
    <row r="393" spans="8:9" x14ac:dyDescent="0.3">
      <c r="H393" s="194"/>
      <c r="I393" s="194"/>
    </row>
    <row r="394" spans="8:9" x14ac:dyDescent="0.3">
      <c r="H394" s="194"/>
      <c r="I394" s="194"/>
    </row>
    <row r="395" spans="8:9" x14ac:dyDescent="0.3">
      <c r="H395" s="194"/>
      <c r="I395" s="194"/>
    </row>
    <row r="396" spans="8:9" x14ac:dyDescent="0.3">
      <c r="H396" s="194"/>
      <c r="I396" s="194"/>
    </row>
    <row r="397" spans="8:9" x14ac:dyDescent="0.3">
      <c r="H397" s="194"/>
      <c r="I397" s="194"/>
    </row>
    <row r="398" spans="8:9" x14ac:dyDescent="0.3">
      <c r="H398" s="194"/>
      <c r="I398" s="194"/>
    </row>
    <row r="399" spans="8:9" x14ac:dyDescent="0.3">
      <c r="H399" s="194"/>
      <c r="I399" s="194"/>
    </row>
    <row r="400" spans="8:9" x14ac:dyDescent="0.3">
      <c r="H400" s="194"/>
      <c r="I400" s="194"/>
    </row>
    <row r="401" spans="8:9" x14ac:dyDescent="0.3">
      <c r="H401" s="194"/>
      <c r="I401" s="194"/>
    </row>
    <row r="402" spans="8:9" x14ac:dyDescent="0.3">
      <c r="H402" s="194"/>
      <c r="I402" s="194"/>
    </row>
    <row r="403" spans="8:9" x14ac:dyDescent="0.3">
      <c r="H403" s="194"/>
      <c r="I403" s="194"/>
    </row>
    <row r="404" spans="8:9" x14ac:dyDescent="0.3">
      <c r="H404" s="194"/>
      <c r="I404" s="194"/>
    </row>
    <row r="405" spans="8:9" x14ac:dyDescent="0.3">
      <c r="H405" s="194"/>
      <c r="I405" s="194"/>
    </row>
    <row r="406" spans="8:9" x14ac:dyDescent="0.3">
      <c r="H406" s="194"/>
      <c r="I406" s="194"/>
    </row>
    <row r="407" spans="8:9" x14ac:dyDescent="0.3">
      <c r="H407" s="194"/>
      <c r="I407" s="194"/>
    </row>
    <row r="408" spans="8:9" x14ac:dyDescent="0.3">
      <c r="H408" s="194"/>
      <c r="I408" s="194"/>
    </row>
    <row r="409" spans="8:9" x14ac:dyDescent="0.3">
      <c r="H409" s="194"/>
      <c r="I409" s="194"/>
    </row>
    <row r="410" spans="8:9" x14ac:dyDescent="0.3">
      <c r="H410" s="194"/>
      <c r="I410" s="194"/>
    </row>
    <row r="411" spans="8:9" x14ac:dyDescent="0.3">
      <c r="H411" s="194"/>
      <c r="I411" s="194"/>
    </row>
    <row r="412" spans="8:9" x14ac:dyDescent="0.3">
      <c r="H412" s="194"/>
      <c r="I412" s="194"/>
    </row>
    <row r="413" spans="8:9" x14ac:dyDescent="0.3">
      <c r="H413" s="194"/>
      <c r="I413" s="194"/>
    </row>
    <row r="414" spans="8:9" x14ac:dyDescent="0.3">
      <c r="H414" s="194"/>
      <c r="I414" s="194"/>
    </row>
    <row r="415" spans="8:9" x14ac:dyDescent="0.3">
      <c r="H415" s="194"/>
      <c r="I415" s="194"/>
    </row>
    <row r="416" spans="8:9" x14ac:dyDescent="0.3">
      <c r="H416" s="194"/>
      <c r="I416" s="194"/>
    </row>
    <row r="417" spans="8:9" x14ac:dyDescent="0.3">
      <c r="H417" s="194"/>
      <c r="I417" s="194"/>
    </row>
    <row r="418" spans="8:9" x14ac:dyDescent="0.3">
      <c r="H418" s="194"/>
      <c r="I418" s="194"/>
    </row>
    <row r="419" spans="8:9" x14ac:dyDescent="0.3">
      <c r="H419" s="194"/>
      <c r="I419" s="194"/>
    </row>
    <row r="420" spans="8:9" x14ac:dyDescent="0.3">
      <c r="H420" s="194"/>
      <c r="I420" s="194"/>
    </row>
    <row r="421" spans="8:9" x14ac:dyDescent="0.3">
      <c r="H421" s="194"/>
      <c r="I421" s="194"/>
    </row>
    <row r="422" spans="8:9" x14ac:dyDescent="0.3">
      <c r="H422" s="194"/>
      <c r="I422" s="194"/>
    </row>
    <row r="423" spans="8:9" x14ac:dyDescent="0.3">
      <c r="H423" s="194"/>
      <c r="I423" s="194"/>
    </row>
    <row r="424" spans="8:9" x14ac:dyDescent="0.3">
      <c r="H424" s="194"/>
      <c r="I424" s="194"/>
    </row>
    <row r="425" spans="8:9" x14ac:dyDescent="0.3">
      <c r="H425" s="194"/>
      <c r="I425" s="194"/>
    </row>
    <row r="426" spans="8:9" x14ac:dyDescent="0.3">
      <c r="H426" s="194"/>
      <c r="I426" s="194"/>
    </row>
  </sheetData>
  <mergeCells count="3">
    <mergeCell ref="A1:G1"/>
    <mergeCell ref="A3:G3"/>
    <mergeCell ref="A2:G2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headerFooter>
    <oddHeader>&amp;C7. melléklet az ..../2020. (......)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="60" zoomScaleNormal="100" workbookViewId="0">
      <selection activeCell="C5" sqref="C5"/>
    </sheetView>
  </sheetViews>
  <sheetFormatPr defaultRowHeight="14.4" x14ac:dyDescent="0.3"/>
  <cols>
    <col min="1" max="1" width="86.21875" customWidth="1"/>
    <col min="2" max="2" width="28.21875" customWidth="1"/>
    <col min="3" max="3" width="29.21875" customWidth="1"/>
    <col min="4" max="4" width="29.44140625" hidden="1" customWidth="1"/>
    <col min="5" max="5" width="18.44140625" customWidth="1"/>
  </cols>
  <sheetData>
    <row r="1" spans="1:5" ht="25.5" customHeight="1" x14ac:dyDescent="0.35">
      <c r="A1" s="369" t="s">
        <v>656</v>
      </c>
      <c r="B1" s="373"/>
      <c r="C1" s="373"/>
      <c r="D1" s="373"/>
      <c r="E1" s="373"/>
    </row>
    <row r="2" spans="1:5" ht="23.25" customHeight="1" x14ac:dyDescent="0.35">
      <c r="A2" s="370" t="s">
        <v>16</v>
      </c>
      <c r="B2" s="377"/>
      <c r="C2" s="377"/>
      <c r="D2" s="377"/>
      <c r="E2" s="377"/>
    </row>
    <row r="3" spans="1:5" x14ac:dyDescent="0.3">
      <c r="A3" s="1"/>
    </row>
    <row r="4" spans="1:5" x14ac:dyDescent="0.3">
      <c r="A4" s="1"/>
    </row>
    <row r="5" spans="1:5" ht="39.6" x14ac:dyDescent="0.3">
      <c r="A5" s="51" t="s">
        <v>15</v>
      </c>
      <c r="B5" s="52" t="s">
        <v>65</v>
      </c>
      <c r="C5" s="52" t="s">
        <v>674</v>
      </c>
      <c r="D5" s="52" t="s">
        <v>632</v>
      </c>
      <c r="E5" s="68" t="s">
        <v>97</v>
      </c>
    </row>
    <row r="6" spans="1:5" ht="15" customHeight="1" x14ac:dyDescent="0.3">
      <c r="A6" s="52" t="s">
        <v>616</v>
      </c>
      <c r="B6" s="53"/>
      <c r="C6" s="53"/>
      <c r="D6" s="53"/>
      <c r="E6" s="27">
        <f t="shared" ref="E6:E16" si="0">SUM(B6+C6+D6)</f>
        <v>0</v>
      </c>
    </row>
    <row r="7" spans="1:5" ht="15" customHeight="1" x14ac:dyDescent="0.3">
      <c r="A7" s="52" t="s">
        <v>617</v>
      </c>
      <c r="B7" s="53"/>
      <c r="C7" s="53"/>
      <c r="D7" s="53"/>
      <c r="E7" s="27">
        <f t="shared" si="0"/>
        <v>0</v>
      </c>
    </row>
    <row r="8" spans="1:5" ht="15" customHeight="1" x14ac:dyDescent="0.3">
      <c r="A8" s="52" t="s">
        <v>618</v>
      </c>
      <c r="B8" s="53"/>
      <c r="C8" s="53"/>
      <c r="D8" s="53"/>
      <c r="E8" s="27">
        <f t="shared" si="0"/>
        <v>0</v>
      </c>
    </row>
    <row r="9" spans="1:5" ht="15" customHeight="1" thickBot="1" x14ac:dyDescent="0.35">
      <c r="A9" s="128" t="s">
        <v>619</v>
      </c>
      <c r="B9" s="129"/>
      <c r="C9" s="129"/>
      <c r="D9" s="129"/>
      <c r="E9" s="109">
        <f t="shared" si="0"/>
        <v>0</v>
      </c>
    </row>
    <row r="10" spans="1:5" ht="15" customHeight="1" thickBot="1" x14ac:dyDescent="0.35">
      <c r="A10" s="132" t="s">
        <v>10</v>
      </c>
      <c r="B10" s="133">
        <f>SUM(B6:B9)</f>
        <v>0</v>
      </c>
      <c r="C10" s="133">
        <f>SUM(C6:C9)</f>
        <v>0</v>
      </c>
      <c r="D10" s="133">
        <f>SUM(D6:D9)</f>
        <v>0</v>
      </c>
      <c r="E10" s="107">
        <f t="shared" si="0"/>
        <v>0</v>
      </c>
    </row>
    <row r="11" spans="1:5" ht="15" customHeight="1" x14ac:dyDescent="0.3">
      <c r="A11" s="130" t="s">
        <v>620</v>
      </c>
      <c r="B11" s="131"/>
      <c r="C11" s="131"/>
      <c r="D11" s="131"/>
      <c r="E11" s="111">
        <f t="shared" si="0"/>
        <v>0</v>
      </c>
    </row>
    <row r="12" spans="1:5" ht="15" customHeight="1" x14ac:dyDescent="0.3">
      <c r="A12" s="52" t="s">
        <v>621</v>
      </c>
      <c r="B12" s="53"/>
      <c r="C12" s="53"/>
      <c r="D12" s="53"/>
      <c r="E12" s="27">
        <f t="shared" si="0"/>
        <v>0</v>
      </c>
    </row>
    <row r="13" spans="1:5" ht="15" customHeight="1" x14ac:dyDescent="0.3">
      <c r="A13" s="52" t="s">
        <v>622</v>
      </c>
      <c r="B13" s="53"/>
      <c r="C13" s="53"/>
      <c r="D13" s="53"/>
      <c r="E13" s="27">
        <f t="shared" si="0"/>
        <v>0</v>
      </c>
    </row>
    <row r="14" spans="1:5" ht="15" customHeight="1" x14ac:dyDescent="0.3">
      <c r="A14" s="52" t="s">
        <v>623</v>
      </c>
      <c r="B14" s="53"/>
      <c r="C14" s="53">
        <v>3</v>
      </c>
      <c r="D14" s="53"/>
      <c r="E14" s="27">
        <f t="shared" si="0"/>
        <v>3</v>
      </c>
    </row>
    <row r="15" spans="1:5" ht="15" customHeight="1" x14ac:dyDescent="0.3">
      <c r="A15" s="52" t="s">
        <v>624</v>
      </c>
      <c r="B15" s="53"/>
      <c r="C15" s="53"/>
      <c r="D15" s="53"/>
      <c r="E15" s="27">
        <f t="shared" si="0"/>
        <v>0</v>
      </c>
    </row>
    <row r="16" spans="1:5" ht="15" customHeight="1" x14ac:dyDescent="0.3">
      <c r="A16" s="52" t="s">
        <v>625</v>
      </c>
      <c r="B16" s="53"/>
      <c r="C16" s="53"/>
      <c r="D16" s="53"/>
      <c r="E16" s="27">
        <f t="shared" si="0"/>
        <v>0</v>
      </c>
    </row>
    <row r="17" spans="1:5" ht="15" customHeight="1" x14ac:dyDescent="0.3">
      <c r="A17" s="128" t="s">
        <v>628</v>
      </c>
      <c r="B17" s="129"/>
      <c r="C17" s="129">
        <v>1</v>
      </c>
      <c r="D17" s="129"/>
      <c r="E17" s="109"/>
    </row>
    <row r="18" spans="1:5" ht="15" customHeight="1" x14ac:dyDescent="0.3">
      <c r="A18" s="128" t="s">
        <v>658</v>
      </c>
      <c r="B18" s="129"/>
      <c r="C18" s="129">
        <v>1</v>
      </c>
      <c r="D18" s="129"/>
      <c r="E18" s="109"/>
    </row>
    <row r="19" spans="1:5" ht="15" customHeight="1" thickBot="1" x14ac:dyDescent="0.35">
      <c r="A19" s="128" t="s">
        <v>626</v>
      </c>
      <c r="B19" s="129"/>
      <c r="C19" s="129"/>
      <c r="D19" s="129"/>
      <c r="E19" s="109">
        <f>SUM(B19+C19+D19)</f>
        <v>0</v>
      </c>
    </row>
    <row r="20" spans="1:5" ht="15" customHeight="1" thickBot="1" x14ac:dyDescent="0.35">
      <c r="A20" s="132" t="s">
        <v>11</v>
      </c>
      <c r="B20" s="133">
        <f>SUM(B11:B19)</f>
        <v>0</v>
      </c>
      <c r="C20" s="133">
        <f>SUM(C11:C19)</f>
        <v>5</v>
      </c>
      <c r="D20" s="133">
        <f>SUM(D11:D19)</f>
        <v>0</v>
      </c>
      <c r="E20" s="107">
        <f>SUM(B20+C20+D20)</f>
        <v>5</v>
      </c>
    </row>
    <row r="21" spans="1:5" ht="15" customHeight="1" x14ac:dyDescent="0.3">
      <c r="A21" s="130" t="s">
        <v>0</v>
      </c>
      <c r="B21" s="131">
        <v>1</v>
      </c>
      <c r="C21" s="131"/>
      <c r="D21" s="131"/>
      <c r="E21" s="111">
        <f>SUM(B21+C21+D21)</f>
        <v>1</v>
      </c>
    </row>
    <row r="22" spans="1:5" ht="15" customHeight="1" x14ac:dyDescent="0.3">
      <c r="A22" s="52" t="s">
        <v>1</v>
      </c>
      <c r="B22" s="53"/>
      <c r="C22" s="53"/>
      <c r="D22" s="53"/>
      <c r="E22" s="27">
        <f>SUM(B22+C22+D22)</f>
        <v>0</v>
      </c>
    </row>
    <row r="23" spans="1:5" ht="15" customHeight="1" x14ac:dyDescent="0.3">
      <c r="A23" s="128" t="s">
        <v>2</v>
      </c>
      <c r="B23" s="129">
        <v>1</v>
      </c>
      <c r="C23" s="129"/>
      <c r="D23" s="129"/>
      <c r="E23" s="109">
        <f>SUM(B23+C23+D23)</f>
        <v>1</v>
      </c>
    </row>
    <row r="24" spans="1:5" ht="15" customHeight="1" thickBot="1" x14ac:dyDescent="0.35">
      <c r="A24" s="178" t="s">
        <v>630</v>
      </c>
      <c r="B24" s="179">
        <v>2</v>
      </c>
      <c r="C24" s="179"/>
      <c r="D24" s="179"/>
      <c r="E24" s="176"/>
    </row>
    <row r="25" spans="1:5" ht="15" customHeight="1" thickBot="1" x14ac:dyDescent="0.35">
      <c r="A25" s="132" t="s">
        <v>12</v>
      </c>
      <c r="B25" s="133">
        <f>SUM(B21:B24)</f>
        <v>4</v>
      </c>
      <c r="C25" s="133">
        <f>SUM(C21:C24)</f>
        <v>0</v>
      </c>
      <c r="D25" s="133">
        <f>SUM(D21:D24)</f>
        <v>0</v>
      </c>
      <c r="E25" s="107">
        <f t="shared" ref="E25:E35" si="1">SUM(B25+C25+D25)</f>
        <v>4</v>
      </c>
    </row>
    <row r="26" spans="1:5" ht="15" customHeight="1" x14ac:dyDescent="0.3">
      <c r="A26" s="130" t="s">
        <v>3</v>
      </c>
      <c r="B26" s="131"/>
      <c r="C26" s="131"/>
      <c r="D26" s="131"/>
      <c r="E26" s="111">
        <f t="shared" si="1"/>
        <v>0</v>
      </c>
    </row>
    <row r="27" spans="1:5" ht="15" customHeight="1" x14ac:dyDescent="0.3">
      <c r="A27" s="52" t="s">
        <v>4</v>
      </c>
      <c r="B27" s="53">
        <v>3</v>
      </c>
      <c r="C27" s="53"/>
      <c r="D27" s="53"/>
      <c r="E27" s="27">
        <f t="shared" si="1"/>
        <v>3</v>
      </c>
    </row>
    <row r="28" spans="1:5" ht="15" customHeight="1" thickBot="1" x14ac:dyDescent="0.35">
      <c r="A28" s="128" t="s">
        <v>5</v>
      </c>
      <c r="B28" s="129">
        <v>1</v>
      </c>
      <c r="C28" s="129"/>
      <c r="D28" s="129"/>
      <c r="E28" s="109">
        <f t="shared" si="1"/>
        <v>1</v>
      </c>
    </row>
    <row r="29" spans="1:5" ht="15" customHeight="1" thickBot="1" x14ac:dyDescent="0.35">
      <c r="A29" s="132" t="s">
        <v>13</v>
      </c>
      <c r="B29" s="133">
        <f>SUM(B26:B28)</f>
        <v>4</v>
      </c>
      <c r="C29" s="133">
        <f>SUM(C26:C28)</f>
        <v>0</v>
      </c>
      <c r="D29" s="133">
        <f>SUM(D26:D28)</f>
        <v>0</v>
      </c>
      <c r="E29" s="107">
        <f t="shared" si="1"/>
        <v>4</v>
      </c>
    </row>
    <row r="30" spans="1:5" ht="37.5" customHeight="1" thickBot="1" x14ac:dyDescent="0.35">
      <c r="A30" s="132" t="s">
        <v>14</v>
      </c>
      <c r="B30" s="243">
        <f>SUM(B29,B25,B20,B10)</f>
        <v>8</v>
      </c>
      <c r="C30" s="243">
        <f>SUM(C29,C25,C20,C10)</f>
        <v>5</v>
      </c>
      <c r="D30" s="134">
        <f>SUM(D29,D25,D20,D10)</f>
        <v>0</v>
      </c>
      <c r="E30" s="107">
        <f t="shared" si="1"/>
        <v>13</v>
      </c>
    </row>
    <row r="31" spans="1:5" ht="15" customHeight="1" x14ac:dyDescent="0.3">
      <c r="A31" s="130" t="s">
        <v>6</v>
      </c>
      <c r="B31" s="131"/>
      <c r="C31" s="131"/>
      <c r="D31" s="131"/>
      <c r="E31" s="111">
        <f t="shared" si="1"/>
        <v>0</v>
      </c>
    </row>
    <row r="32" spans="1:5" ht="15" customHeight="1" x14ac:dyDescent="0.3">
      <c r="A32" s="52" t="s">
        <v>7</v>
      </c>
      <c r="B32" s="53"/>
      <c r="C32" s="53"/>
      <c r="D32" s="53"/>
      <c r="E32" s="27">
        <f t="shared" si="1"/>
        <v>0</v>
      </c>
    </row>
    <row r="33" spans="1:5" ht="15" customHeight="1" x14ac:dyDescent="0.3">
      <c r="A33" s="52" t="s">
        <v>8</v>
      </c>
      <c r="B33" s="53"/>
      <c r="C33" s="53"/>
      <c r="D33" s="53"/>
      <c r="E33" s="27">
        <f t="shared" si="1"/>
        <v>0</v>
      </c>
    </row>
    <row r="34" spans="1:5" ht="15" customHeight="1" x14ac:dyDescent="0.3">
      <c r="A34" s="52" t="s">
        <v>9</v>
      </c>
      <c r="B34" s="53"/>
      <c r="C34" s="53"/>
      <c r="D34" s="53"/>
      <c r="E34" s="27">
        <f t="shared" si="1"/>
        <v>0</v>
      </c>
    </row>
    <row r="35" spans="1:5" ht="28.5" customHeight="1" x14ac:dyDescent="0.3">
      <c r="A35" s="51" t="s">
        <v>653</v>
      </c>
      <c r="B35" s="53"/>
      <c r="C35" s="53"/>
      <c r="D35" s="53"/>
      <c r="E35" s="27">
        <f t="shared" si="1"/>
        <v>0</v>
      </c>
    </row>
    <row r="36" spans="1:5" x14ac:dyDescent="0.3">
      <c r="A36" s="374"/>
      <c r="B36" s="375"/>
      <c r="C36" s="375"/>
      <c r="D36" s="375"/>
    </row>
    <row r="37" spans="1:5" x14ac:dyDescent="0.3">
      <c r="A37" s="376"/>
      <c r="B37" s="375"/>
      <c r="C37" s="375"/>
      <c r="D37" s="375"/>
    </row>
  </sheetData>
  <mergeCells count="4">
    <mergeCell ref="A36:D36"/>
    <mergeCell ref="A37:D37"/>
    <mergeCell ref="A1:E1"/>
    <mergeCell ref="A2:E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>
    <oddHeader>&amp;C8. melléklet az 1/2020. (II 13.)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zoomScaleNormal="100" workbookViewId="0">
      <selection activeCell="A5" sqref="A5:F65"/>
    </sheetView>
  </sheetViews>
  <sheetFormatPr defaultRowHeight="14.4" x14ac:dyDescent="0.3"/>
  <cols>
    <col min="1" max="1" width="64.77734375" customWidth="1"/>
    <col min="2" max="2" width="12.44140625" bestFit="1" customWidth="1"/>
    <col min="3" max="3" width="22.44140625" customWidth="1"/>
    <col min="4" max="6" width="18.77734375" customWidth="1"/>
  </cols>
  <sheetData>
    <row r="1" spans="1:7" ht="21.75" customHeight="1" x14ac:dyDescent="0.35">
      <c r="A1" s="369" t="s">
        <v>692</v>
      </c>
      <c r="B1" s="371"/>
      <c r="C1" s="371"/>
      <c r="D1" s="371"/>
      <c r="E1" s="371"/>
      <c r="F1" s="371"/>
    </row>
    <row r="2" spans="1:7" ht="21.75" customHeight="1" x14ac:dyDescent="0.3">
      <c r="A2" s="367" t="s">
        <v>696</v>
      </c>
      <c r="B2" s="367"/>
      <c r="C2" s="367"/>
      <c r="D2" s="367"/>
      <c r="E2" s="367"/>
      <c r="F2" s="367"/>
      <c r="G2" s="367"/>
    </row>
    <row r="3" spans="1:7" ht="26.25" customHeight="1" x14ac:dyDescent="0.35">
      <c r="A3" s="368" t="s">
        <v>641</v>
      </c>
      <c r="B3" s="371"/>
      <c r="C3" s="371"/>
      <c r="D3" s="371"/>
      <c r="E3" s="371"/>
      <c r="F3" s="371"/>
    </row>
    <row r="5" spans="1:7" ht="40.200000000000003" x14ac:dyDescent="0.3">
      <c r="A5" s="2" t="s">
        <v>144</v>
      </c>
      <c r="B5" s="3" t="s">
        <v>145</v>
      </c>
      <c r="C5" s="269" t="s">
        <v>671</v>
      </c>
      <c r="D5" s="55" t="s">
        <v>675</v>
      </c>
      <c r="E5" s="55"/>
      <c r="F5" s="166" t="s">
        <v>97</v>
      </c>
    </row>
    <row r="6" spans="1:7" x14ac:dyDescent="0.3">
      <c r="A6" s="27"/>
      <c r="B6" s="27"/>
      <c r="C6" s="161"/>
      <c r="D6" s="27"/>
      <c r="E6" s="27"/>
      <c r="F6" s="167"/>
    </row>
    <row r="7" spans="1:7" x14ac:dyDescent="0.3">
      <c r="A7" s="27"/>
      <c r="B7" s="27"/>
      <c r="C7" s="161"/>
      <c r="D7" s="27"/>
      <c r="E7" s="27"/>
      <c r="F7" s="167"/>
    </row>
    <row r="8" spans="1:7" x14ac:dyDescent="0.3">
      <c r="A8" s="27"/>
      <c r="B8" s="27"/>
      <c r="C8" s="161"/>
      <c r="D8" s="27"/>
      <c r="E8" s="27"/>
      <c r="F8" s="167"/>
    </row>
    <row r="9" spans="1:7" x14ac:dyDescent="0.3">
      <c r="A9" s="27"/>
      <c r="B9" s="27"/>
      <c r="C9" s="161"/>
      <c r="D9" s="27"/>
      <c r="E9" s="27"/>
      <c r="F9" s="167"/>
    </row>
    <row r="10" spans="1:7" x14ac:dyDescent="0.3">
      <c r="A10" s="13" t="s">
        <v>247</v>
      </c>
      <c r="B10" s="6" t="s">
        <v>248</v>
      </c>
      <c r="C10" s="162">
        <f>'2.kiadások működés,felh.Önk.'!D76</f>
        <v>0</v>
      </c>
      <c r="D10" s="140">
        <v>0</v>
      </c>
      <c r="E10" s="140"/>
      <c r="F10" s="168">
        <f>C10</f>
        <v>0</v>
      </c>
    </row>
    <row r="11" spans="1:7" x14ac:dyDescent="0.3">
      <c r="A11" s="13"/>
      <c r="B11" s="6"/>
      <c r="C11" s="162"/>
      <c r="D11" s="140"/>
      <c r="E11" s="140"/>
      <c r="F11" s="168"/>
    </row>
    <row r="12" spans="1:7" x14ac:dyDescent="0.3">
      <c r="A12" s="13"/>
      <c r="B12" s="6"/>
      <c r="C12" s="162"/>
      <c r="D12" s="140"/>
      <c r="E12" s="140"/>
      <c r="F12" s="168"/>
    </row>
    <row r="13" spans="1:7" x14ac:dyDescent="0.3">
      <c r="A13" s="13"/>
      <c r="B13" s="6"/>
      <c r="C13" s="162"/>
      <c r="D13" s="140"/>
      <c r="E13" s="140"/>
      <c r="F13" s="168"/>
    </row>
    <row r="14" spans="1:7" x14ac:dyDescent="0.3">
      <c r="A14" s="13"/>
      <c r="B14" s="6"/>
      <c r="C14" s="162"/>
      <c r="D14" s="140"/>
      <c r="E14" s="140"/>
      <c r="F14" s="168"/>
    </row>
    <row r="15" spans="1:7" x14ac:dyDescent="0.3">
      <c r="A15" s="13" t="s">
        <v>685</v>
      </c>
      <c r="B15" s="6" t="s">
        <v>249</v>
      </c>
      <c r="C15" s="162">
        <f>'2.kiadások működés,felh.Önk.'!D77</f>
        <v>475356925</v>
      </c>
      <c r="D15" s="140">
        <v>0</v>
      </c>
      <c r="E15" s="140"/>
      <c r="F15" s="168">
        <f>C15</f>
        <v>475356925</v>
      </c>
    </row>
    <row r="16" spans="1:7" x14ac:dyDescent="0.3">
      <c r="A16" s="13"/>
      <c r="B16" s="6"/>
      <c r="C16" s="162"/>
      <c r="D16" s="140"/>
      <c r="E16" s="140"/>
      <c r="F16" s="168"/>
    </row>
    <row r="17" spans="1:6" x14ac:dyDescent="0.3">
      <c r="A17" s="13"/>
      <c r="B17" s="6"/>
      <c r="C17" s="162"/>
      <c r="D17" s="140"/>
      <c r="E17" s="140"/>
      <c r="F17" s="168"/>
    </row>
    <row r="18" spans="1:6" x14ac:dyDescent="0.3">
      <c r="A18" s="13"/>
      <c r="B18" s="6"/>
      <c r="C18" s="162"/>
      <c r="D18" s="140"/>
      <c r="E18" s="140"/>
      <c r="F18" s="168"/>
    </row>
    <row r="19" spans="1:6" x14ac:dyDescent="0.3">
      <c r="A19" s="13"/>
      <c r="B19" s="6"/>
      <c r="C19" s="162"/>
      <c r="D19" s="140"/>
      <c r="E19" s="140"/>
      <c r="F19" s="168"/>
    </row>
    <row r="20" spans="1:6" x14ac:dyDescent="0.3">
      <c r="A20" s="5" t="s">
        <v>250</v>
      </c>
      <c r="B20" s="6" t="s">
        <v>251</v>
      </c>
      <c r="C20" s="162">
        <v>201118</v>
      </c>
      <c r="D20" s="140">
        <v>0</v>
      </c>
      <c r="E20" s="140"/>
      <c r="F20" s="168">
        <f>SUM(C20+D20+E20)</f>
        <v>201118</v>
      </c>
    </row>
    <row r="21" spans="1:6" x14ac:dyDescent="0.3">
      <c r="A21" s="5"/>
      <c r="B21" s="6"/>
      <c r="C21" s="162"/>
      <c r="D21" s="140"/>
      <c r="E21" s="140"/>
      <c r="F21" s="168"/>
    </row>
    <row r="22" spans="1:6" x14ac:dyDescent="0.3">
      <c r="A22" s="5"/>
      <c r="B22" s="6"/>
      <c r="C22" s="162"/>
      <c r="D22" s="140"/>
      <c r="E22" s="140"/>
      <c r="F22" s="168"/>
    </row>
    <row r="23" spans="1:6" x14ac:dyDescent="0.3">
      <c r="A23" s="13" t="s">
        <v>252</v>
      </c>
      <c r="B23" s="6" t="s">
        <v>253</v>
      </c>
      <c r="C23" s="162">
        <f>'2.kiadások működés,felh.Önk.'!D79</f>
        <v>150330</v>
      </c>
      <c r="D23" s="140">
        <v>135000</v>
      </c>
      <c r="E23" s="140"/>
      <c r="F23" s="168">
        <f>C23+D23</f>
        <v>285330</v>
      </c>
    </row>
    <row r="24" spans="1:6" x14ac:dyDescent="0.3">
      <c r="A24" s="13"/>
      <c r="B24" s="6"/>
      <c r="C24" s="162"/>
      <c r="D24" s="140"/>
      <c r="E24" s="140"/>
      <c r="F24" s="168">
        <f t="shared" ref="F24:F30" si="0">C24+D24</f>
        <v>0</v>
      </c>
    </row>
    <row r="25" spans="1:6" x14ac:dyDescent="0.3">
      <c r="A25" s="13"/>
      <c r="B25" s="6"/>
      <c r="C25" s="162"/>
      <c r="D25" s="140"/>
      <c r="E25" s="140"/>
      <c r="F25" s="168">
        <f t="shared" si="0"/>
        <v>0</v>
      </c>
    </row>
    <row r="26" spans="1:6" x14ac:dyDescent="0.3">
      <c r="A26" s="13" t="s">
        <v>254</v>
      </c>
      <c r="B26" s="6" t="s">
        <v>255</v>
      </c>
      <c r="C26" s="162">
        <v>0</v>
      </c>
      <c r="D26" s="140">
        <v>0</v>
      </c>
      <c r="E26" s="140"/>
      <c r="F26" s="168">
        <f t="shared" si="0"/>
        <v>0</v>
      </c>
    </row>
    <row r="27" spans="1:6" x14ac:dyDescent="0.3">
      <c r="A27" s="13"/>
      <c r="B27" s="6"/>
      <c r="C27" s="162"/>
      <c r="D27" s="140"/>
      <c r="E27" s="140"/>
      <c r="F27" s="168">
        <f t="shared" si="0"/>
        <v>0</v>
      </c>
    </row>
    <row r="28" spans="1:6" x14ac:dyDescent="0.3">
      <c r="A28" s="13"/>
      <c r="B28" s="6"/>
      <c r="C28" s="162"/>
      <c r="D28" s="140"/>
      <c r="E28" s="140"/>
      <c r="F28" s="168">
        <f t="shared" si="0"/>
        <v>0</v>
      </c>
    </row>
    <row r="29" spans="1:6" x14ac:dyDescent="0.3">
      <c r="A29" s="5" t="s">
        <v>256</v>
      </c>
      <c r="B29" s="6" t="s">
        <v>257</v>
      </c>
      <c r="C29" s="162"/>
      <c r="D29" s="140"/>
      <c r="E29" s="140"/>
      <c r="F29" s="168">
        <f t="shared" si="0"/>
        <v>0</v>
      </c>
    </row>
    <row r="30" spans="1:6" ht="15" thickBot="1" x14ac:dyDescent="0.35">
      <c r="A30" s="115" t="s">
        <v>258</v>
      </c>
      <c r="B30" s="135" t="s">
        <v>259</v>
      </c>
      <c r="C30" s="163">
        <f>'2.kiadások működés,felh.Önk.'!D82</f>
        <v>128400370</v>
      </c>
      <c r="D30" s="141">
        <v>36450</v>
      </c>
      <c r="E30" s="141"/>
      <c r="F30" s="168">
        <f t="shared" si="0"/>
        <v>128436820</v>
      </c>
    </row>
    <row r="31" spans="1:6" ht="16.2" thickBot="1" x14ac:dyDescent="0.35">
      <c r="A31" s="138" t="s">
        <v>487</v>
      </c>
      <c r="B31" s="139" t="s">
        <v>260</v>
      </c>
      <c r="C31" s="164">
        <f>SUM(C10+C15+C20+C23+C26+C29+C30)</f>
        <v>604108743</v>
      </c>
      <c r="D31" s="142">
        <f>SUM(D10+D15+D20+D23+D26+D29+D30)</f>
        <v>171450</v>
      </c>
      <c r="E31" s="142">
        <f>SUM(E10+E15+E20+E23+E26+E29+E30)</f>
        <v>0</v>
      </c>
      <c r="F31" s="170">
        <f>SUM(F10+F15+F20+F23+F26+F29+F30)</f>
        <v>604280193</v>
      </c>
    </row>
    <row r="32" spans="1:6" ht="15.6" x14ac:dyDescent="0.3">
      <c r="A32" s="136"/>
      <c r="B32" s="137"/>
      <c r="C32" s="165"/>
      <c r="D32" s="143"/>
      <c r="E32" s="143"/>
      <c r="F32" s="171"/>
    </row>
    <row r="33" spans="1:7" ht="15.6" x14ac:dyDescent="0.3">
      <c r="A33" s="21"/>
      <c r="B33" s="8"/>
      <c r="C33" s="162"/>
      <c r="D33" s="140"/>
      <c r="E33" s="140"/>
      <c r="F33" s="168"/>
    </row>
    <row r="34" spans="1:7" ht="15.6" x14ac:dyDescent="0.3">
      <c r="A34" s="21"/>
      <c r="B34" s="8"/>
      <c r="C34" s="162"/>
      <c r="D34" s="140"/>
      <c r="E34" s="140"/>
      <c r="F34" s="168"/>
    </row>
    <row r="35" spans="1:7" ht="15.6" x14ac:dyDescent="0.3">
      <c r="A35" s="21"/>
      <c r="B35" s="8"/>
      <c r="C35" s="162"/>
      <c r="D35" s="140"/>
      <c r="E35" s="140"/>
      <c r="F35" s="168"/>
    </row>
    <row r="36" spans="1:7" x14ac:dyDescent="0.3">
      <c r="A36" s="13" t="s">
        <v>261</v>
      </c>
      <c r="B36" s="6" t="s">
        <v>262</v>
      </c>
      <c r="C36" s="162">
        <f>'2.kiadások működés,felh.Önk.'!D84</f>
        <v>30157722</v>
      </c>
      <c r="D36" s="140">
        <v>0</v>
      </c>
      <c r="E36" s="140"/>
      <c r="F36" s="168">
        <f>SUM(C36+D36+E36)</f>
        <v>30157722</v>
      </c>
    </row>
    <row r="37" spans="1:7" hidden="1" x14ac:dyDescent="0.3">
      <c r="A37" s="13"/>
      <c r="B37" s="6"/>
      <c r="C37" s="162"/>
      <c r="D37" s="140"/>
      <c r="E37" s="140"/>
      <c r="F37" s="168"/>
    </row>
    <row r="38" spans="1:7" hidden="1" x14ac:dyDescent="0.3">
      <c r="A38" s="13"/>
      <c r="B38" s="6"/>
      <c r="C38" s="162"/>
      <c r="D38" s="140"/>
      <c r="E38" s="140"/>
      <c r="F38" s="168"/>
    </row>
    <row r="39" spans="1:7" hidden="1" x14ac:dyDescent="0.3">
      <c r="A39" s="13"/>
      <c r="B39" s="6"/>
      <c r="C39" s="162"/>
      <c r="D39" s="140"/>
      <c r="E39" s="140"/>
      <c r="F39" s="168"/>
    </row>
    <row r="40" spans="1:7" hidden="1" x14ac:dyDescent="0.3">
      <c r="A40" s="13"/>
      <c r="B40" s="6"/>
      <c r="C40" s="162"/>
      <c r="D40" s="140"/>
      <c r="E40" s="140"/>
      <c r="F40" s="168"/>
    </row>
    <row r="41" spans="1:7" hidden="1" x14ac:dyDescent="0.3">
      <c r="A41" s="13" t="s">
        <v>263</v>
      </c>
      <c r="B41" s="6" t="s">
        <v>264</v>
      </c>
      <c r="C41" s="162">
        <v>0</v>
      </c>
      <c r="D41" s="140">
        <v>0</v>
      </c>
      <c r="E41" s="140"/>
      <c r="F41" s="168">
        <f>SUM(C41+D41+E41)</f>
        <v>0</v>
      </c>
    </row>
    <row r="42" spans="1:7" hidden="1" x14ac:dyDescent="0.3">
      <c r="A42" s="13"/>
      <c r="B42" s="6"/>
      <c r="C42" s="162"/>
      <c r="D42" s="140"/>
      <c r="E42" s="140"/>
      <c r="F42" s="168"/>
    </row>
    <row r="43" spans="1:7" hidden="1" x14ac:dyDescent="0.3">
      <c r="A43" s="13"/>
      <c r="B43" s="6"/>
      <c r="C43" s="162"/>
      <c r="D43" s="140"/>
      <c r="E43" s="140"/>
      <c r="F43" s="168"/>
    </row>
    <row r="44" spans="1:7" hidden="1" x14ac:dyDescent="0.3">
      <c r="A44" s="13"/>
      <c r="B44" s="6"/>
      <c r="C44" s="162"/>
      <c r="D44" s="140"/>
      <c r="E44" s="140"/>
      <c r="F44" s="168"/>
    </row>
    <row r="45" spans="1:7" hidden="1" x14ac:dyDescent="0.3">
      <c r="A45" s="13"/>
      <c r="B45" s="6"/>
      <c r="C45" s="162"/>
      <c r="D45" s="140"/>
      <c r="E45" s="140"/>
      <c r="F45" s="168"/>
    </row>
    <row r="46" spans="1:7" hidden="1" x14ac:dyDescent="0.3">
      <c r="A46" s="13" t="s">
        <v>265</v>
      </c>
      <c r="B46" s="6" t="s">
        <v>266</v>
      </c>
      <c r="C46" s="162"/>
      <c r="D46" s="140"/>
      <c r="E46" s="140"/>
      <c r="F46" s="168">
        <f>SUM(C46+D46+E46)</f>
        <v>0</v>
      </c>
    </row>
    <row r="47" spans="1:7" ht="15" thickBot="1" x14ac:dyDescent="0.35">
      <c r="A47" s="112" t="s">
        <v>267</v>
      </c>
      <c r="B47" s="135" t="s">
        <v>268</v>
      </c>
      <c r="C47" s="163">
        <f>'2.kiadások működés,felh.Önk.'!D87</f>
        <v>7550518</v>
      </c>
      <c r="D47" s="141">
        <v>0</v>
      </c>
      <c r="E47" s="141"/>
      <c r="F47" s="169">
        <f>SUM(C47+D47+E47)</f>
        <v>7550518</v>
      </c>
    </row>
    <row r="48" spans="1:7" ht="16.2" thickBot="1" x14ac:dyDescent="0.35">
      <c r="A48" s="138" t="s">
        <v>488</v>
      </c>
      <c r="B48" s="139" t="s">
        <v>269</v>
      </c>
      <c r="C48" s="164">
        <f>SUM(C36+C41+C46+C47)</f>
        <v>37708240</v>
      </c>
      <c r="D48" s="142">
        <f>SUM(D36+D41+D46+D47)</f>
        <v>0</v>
      </c>
      <c r="E48" s="142">
        <f>SUM(E36+E41+E46+E47)</f>
        <v>0</v>
      </c>
      <c r="F48" s="170">
        <f>SUM(F36+F41+F46+F47)</f>
        <v>37708240</v>
      </c>
      <c r="G48" s="288"/>
    </row>
    <row r="51" spans="1:5" x14ac:dyDescent="0.3">
      <c r="A51" s="4" t="s">
        <v>652</v>
      </c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337"/>
      <c r="B53" s="338" t="s">
        <v>636</v>
      </c>
      <c r="C53" s="339" t="s">
        <v>637</v>
      </c>
      <c r="D53" s="339" t="s">
        <v>638</v>
      </c>
      <c r="E53" s="4"/>
    </row>
    <row r="54" spans="1:5" x14ac:dyDescent="0.3">
      <c r="A54" s="340" t="s">
        <v>706</v>
      </c>
      <c r="B54" s="341">
        <v>1000000</v>
      </c>
      <c r="C54" s="342">
        <v>270000</v>
      </c>
      <c r="D54" s="342">
        <v>1270000</v>
      </c>
      <c r="E54" s="4"/>
    </row>
    <row r="55" spans="1:5" x14ac:dyDescent="0.3">
      <c r="A55" s="340" t="s">
        <v>707</v>
      </c>
      <c r="B55" s="342">
        <v>200000</v>
      </c>
      <c r="C55" s="342">
        <v>54000</v>
      </c>
      <c r="D55" s="342">
        <v>254000</v>
      </c>
      <c r="E55" s="4"/>
    </row>
    <row r="56" spans="1:5" x14ac:dyDescent="0.3">
      <c r="A56" s="343" t="s">
        <v>638</v>
      </c>
      <c r="B56" s="342">
        <v>1200000</v>
      </c>
      <c r="C56" s="342">
        <v>324000</v>
      </c>
      <c r="D56" s="342">
        <v>1524000</v>
      </c>
      <c r="E56" s="4"/>
    </row>
    <row r="57" spans="1:5" x14ac:dyDescent="0.3">
      <c r="A57" s="343"/>
      <c r="B57" s="342"/>
      <c r="C57" s="342"/>
      <c r="D57" s="342">
        <v>0</v>
      </c>
      <c r="E57" s="4"/>
    </row>
    <row r="58" spans="1:5" x14ac:dyDescent="0.3">
      <c r="A58" s="343" t="s">
        <v>708</v>
      </c>
      <c r="B58" s="342">
        <v>15428708</v>
      </c>
      <c r="C58" s="342">
        <v>4165751</v>
      </c>
      <c r="D58" s="342">
        <v>19594459</v>
      </c>
      <c r="E58" s="4"/>
    </row>
    <row r="59" spans="1:5" x14ac:dyDescent="0.3">
      <c r="A59" s="343" t="s">
        <v>709</v>
      </c>
      <c r="B59" s="342">
        <v>2362205</v>
      </c>
      <c r="C59" s="342">
        <v>637795</v>
      </c>
      <c r="D59" s="342">
        <v>3000000</v>
      </c>
      <c r="E59" s="4"/>
    </row>
    <row r="60" spans="1:5" x14ac:dyDescent="0.3">
      <c r="A60" s="343" t="s">
        <v>710</v>
      </c>
      <c r="B60" s="342">
        <v>9508120</v>
      </c>
      <c r="C60" s="342">
        <v>2297192</v>
      </c>
      <c r="D60" s="342">
        <v>11805312</v>
      </c>
      <c r="E60" s="4"/>
    </row>
    <row r="61" spans="1:5" x14ac:dyDescent="0.3">
      <c r="A61" s="343" t="s">
        <v>711</v>
      </c>
      <c r="B61" s="342">
        <v>1665850</v>
      </c>
      <c r="C61" s="342">
        <v>449780</v>
      </c>
      <c r="D61" s="342">
        <v>2115630</v>
      </c>
      <c r="E61" s="4"/>
    </row>
    <row r="62" spans="1:5" x14ac:dyDescent="0.3">
      <c r="A62" s="343" t="s">
        <v>712</v>
      </c>
      <c r="B62" s="342">
        <v>1192839</v>
      </c>
      <c r="C62" s="342">
        <v>0</v>
      </c>
      <c r="D62" s="342">
        <v>1192839</v>
      </c>
      <c r="E62" s="4"/>
    </row>
    <row r="63" spans="1:5" x14ac:dyDescent="0.3">
      <c r="A63" s="344" t="s">
        <v>638</v>
      </c>
      <c r="B63" s="345">
        <v>30157722</v>
      </c>
      <c r="C63" s="345">
        <v>7550518</v>
      </c>
      <c r="D63" s="345">
        <v>37708240</v>
      </c>
      <c r="E63" s="4"/>
    </row>
    <row r="64" spans="1:5" x14ac:dyDescent="0.3">
      <c r="A64" s="343"/>
      <c r="B64" s="342"/>
      <c r="C64" s="342"/>
      <c r="D64" s="342"/>
      <c r="E64" s="4"/>
    </row>
    <row r="65" spans="1:5" x14ac:dyDescent="0.3">
      <c r="A65" s="343"/>
      <c r="B65" s="342"/>
      <c r="C65" s="342"/>
      <c r="D65" s="342"/>
      <c r="E65" s="231"/>
    </row>
    <row r="66" spans="1:5" x14ac:dyDescent="0.3">
      <c r="A66" s="226"/>
      <c r="B66" s="226"/>
      <c r="C66" s="226"/>
      <c r="D66" s="309" t="s">
        <v>676</v>
      </c>
      <c r="E66" s="4"/>
    </row>
    <row r="67" spans="1:5" x14ac:dyDescent="0.3">
      <c r="A67" s="226"/>
      <c r="B67" s="226"/>
      <c r="C67" s="226"/>
      <c r="D67" s="226"/>
      <c r="E67" s="4"/>
    </row>
    <row r="68" spans="1:5" x14ac:dyDescent="0.3">
      <c r="A68" s="226"/>
      <c r="B68" s="226"/>
      <c r="C68" s="226"/>
      <c r="D68" s="226"/>
      <c r="E68" s="4"/>
    </row>
    <row r="69" spans="1:5" x14ac:dyDescent="0.3">
      <c r="A69" s="226"/>
      <c r="B69" s="226"/>
      <c r="C69" s="226"/>
      <c r="D69" s="226"/>
      <c r="E69" s="4"/>
    </row>
    <row r="70" spans="1:5" x14ac:dyDescent="0.3">
      <c r="A70" s="226"/>
      <c r="B70" s="226"/>
      <c r="C70" s="226"/>
      <c r="D70" s="226"/>
      <c r="E70" s="4"/>
    </row>
    <row r="71" spans="1:5" x14ac:dyDescent="0.3">
      <c r="A71" s="226"/>
      <c r="B71" s="226"/>
      <c r="C71" s="226"/>
      <c r="D71" s="226"/>
      <c r="E71" s="4"/>
    </row>
    <row r="72" spans="1:5" x14ac:dyDescent="0.3">
      <c r="A72" s="226"/>
      <c r="B72" s="226"/>
      <c r="C72" s="226"/>
      <c r="D72" s="226"/>
      <c r="E72" s="4"/>
    </row>
    <row r="73" spans="1:5" x14ac:dyDescent="0.3">
      <c r="E73" s="4"/>
    </row>
    <row r="74" spans="1:5" x14ac:dyDescent="0.3">
      <c r="E74" s="4"/>
    </row>
    <row r="75" spans="1:5" x14ac:dyDescent="0.3">
      <c r="E75" s="4"/>
    </row>
    <row r="76" spans="1:5" x14ac:dyDescent="0.3">
      <c r="E76" s="4"/>
    </row>
    <row r="77" spans="1:5" x14ac:dyDescent="0.3">
      <c r="E77" s="4"/>
    </row>
    <row r="78" spans="1:5" x14ac:dyDescent="0.3">
      <c r="E78" s="4"/>
    </row>
    <row r="79" spans="1:5" x14ac:dyDescent="0.3">
      <c r="E79" s="4"/>
    </row>
    <row r="80" spans="1:5" x14ac:dyDescent="0.3">
      <c r="E80" s="4"/>
    </row>
    <row r="81" spans="5:5" x14ac:dyDescent="0.3">
      <c r="E81" s="4"/>
    </row>
    <row r="82" spans="5:5" x14ac:dyDescent="0.3">
      <c r="E82" s="4"/>
    </row>
  </sheetData>
  <mergeCells count="3">
    <mergeCell ref="A1:F1"/>
    <mergeCell ref="A3:F3"/>
    <mergeCell ref="A2:G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headerFooter>
    <oddHeader>&amp;C8. melléklet az ..../2020. (.....) önkormányzati rendelethez</oddHeader>
  </headerFooter>
  <rowBreaks count="2" manualBreakCount="2">
    <brk id="49" max="16383" man="1"/>
    <brk id="54" max="6" man="1"/>
  </rowBreaks>
  <colBreaks count="1" manualBreakCount="1">
    <brk id="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1.kiemelt ei </vt:lpstr>
      <vt:lpstr>2.kiadások működés,felh.Önk.</vt:lpstr>
      <vt:lpstr>3.kiadások működés,felh.Óvoda</vt:lpstr>
      <vt:lpstr>4.kiadások működés,felh Összese</vt:lpstr>
      <vt:lpstr>5.bevételek működésfelh Önk.</vt:lpstr>
      <vt:lpstr>6.bevételek működés,felh.Óvoda</vt:lpstr>
      <vt:lpstr>7.bevételek működés,felh.Ösz</vt:lpstr>
      <vt:lpstr>8.létszám</vt:lpstr>
      <vt:lpstr>8.beruházások felújítások</vt:lpstr>
      <vt:lpstr>9.tartalékok</vt:lpstr>
      <vt:lpstr>11.stabilitási 1</vt:lpstr>
      <vt:lpstr>10.stabilitási 2</vt:lpstr>
      <vt:lpstr>13.EU projektek</vt:lpstr>
      <vt:lpstr>11. EU projektek</vt:lpstr>
      <vt:lpstr>12.finanszírozás</vt:lpstr>
      <vt:lpstr>13. átvett</vt:lpstr>
      <vt:lpstr>15.szociális kiadások</vt:lpstr>
      <vt:lpstr>16.átadott</vt:lpstr>
      <vt:lpstr>17.átvett</vt:lpstr>
      <vt:lpstr>18.helyi adók</vt:lpstr>
      <vt:lpstr>19.Körny.véd</vt:lpstr>
      <vt:lpstr>'10.stabilitási 2'!foot_4_place</vt:lpstr>
      <vt:lpstr>'10.stabilitási 2'!foot_53_place</vt:lpstr>
      <vt:lpstr>'1.kiemelt ei '!Nyomtatási_terület</vt:lpstr>
      <vt:lpstr>'10.stabilitási 2'!Nyomtatási_terület</vt:lpstr>
      <vt:lpstr>'11.stabilitási 1'!Nyomtatási_terület</vt:lpstr>
      <vt:lpstr>'12.finanszírozás'!Nyomtatási_terület</vt:lpstr>
      <vt:lpstr>'13.EU projektek'!Nyomtatási_terület</vt:lpstr>
      <vt:lpstr>'15.szociális kiadások'!Nyomtatási_terület</vt:lpstr>
      <vt:lpstr>'16.átadott'!Nyomtatási_terület</vt:lpstr>
      <vt:lpstr>'17.átvett'!Nyomtatási_terület</vt:lpstr>
      <vt:lpstr>'18.helyi adók'!Nyomtatási_terület</vt:lpstr>
      <vt:lpstr>'2.kiadások működés,felh.Önk.'!Nyomtatási_terület</vt:lpstr>
      <vt:lpstr>'3.kiadások működés,felh.Óvoda'!Nyomtatási_terület</vt:lpstr>
      <vt:lpstr>'4.kiadások működés,felh Összese'!Nyomtatási_terület</vt:lpstr>
      <vt:lpstr>'5.bevételek működésfelh Önk.'!Nyomtatási_terület</vt:lpstr>
      <vt:lpstr>'6.bevételek működés,felh.Óvoda'!Nyomtatási_terület</vt:lpstr>
      <vt:lpstr>'7.bevételek működés,felh.Ösz'!Nyomtatási_terület</vt:lpstr>
      <vt:lpstr>'8.beruházások felújítások'!Nyomtatási_terület</vt:lpstr>
      <vt:lpstr>'8.létszám'!Nyomtatási_terület</vt:lpstr>
      <vt:lpstr>'9.tartalékok'!Nyomtatási_terület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Gyöngyi</cp:lastModifiedBy>
  <cp:lastPrinted>2021-09-13T08:51:57Z</cp:lastPrinted>
  <dcterms:created xsi:type="dcterms:W3CDTF">2014-01-03T21:48:14Z</dcterms:created>
  <dcterms:modified xsi:type="dcterms:W3CDTF">2021-09-21T13:53:44Z</dcterms:modified>
</cp:coreProperties>
</file>