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okumentumok\Előterjesztések\2020\"/>
    </mc:Choice>
  </mc:AlternateContent>
  <xr:revisionPtr revIDLastSave="0" documentId="8_{E4064F64-D670-46B7-AD59-179F6CE1419D}" xr6:coauthVersionLast="45" xr6:coauthVersionMax="45" xr10:uidLastSave="{00000000-0000-0000-0000-000000000000}"/>
  <bookViews>
    <workbookView xWindow="-120" yWindow="-120" windowWidth="24240" windowHeight="13140" activeTab="1" xr2:uid="{2DBCA4E3-82A1-4AA2-8694-3D2FE83F3776}"/>
  </bookViews>
  <sheets>
    <sheet name="18_mell_vagyonkimutatás" sheetId="1" r:id="rId1"/>
    <sheet name="19_mell_Óvi_vagyonkimutatás" sheetId="2" r:id="rId2"/>
  </sheets>
  <externalReferences>
    <externalReference r:id="rId3"/>
    <externalReference r:id="rId4"/>
  </externalReferences>
  <definedNames>
    <definedName name="_4._sz._sor_részletezése" localSheetId="0">!#REF!</definedName>
    <definedName name="_4._sz._sor_részletezése" localSheetId="1">!#REF!</definedName>
    <definedName name="_4._sz._sor_részletezése">!#REF!</definedName>
    <definedName name="beruh" localSheetId="0">'[1]4_1__táj_'!#REF!</definedName>
    <definedName name="beruh" localSheetId="1">'[1]4_1__táj_'!#REF!</definedName>
    <definedName name="beruh">'[1]4_1__táj_'!#REF!</definedName>
    <definedName name="intézmények" localSheetId="0">'[2]4_1__táj_'!#REF!</definedName>
    <definedName name="intézmények" localSheetId="1">'[2]4_1__táj_'!#REF!</definedName>
    <definedName name="intézmények">'[2]4_1__táj_'!#REF!</definedName>
    <definedName name="_xlnm.Print_Area" localSheetId="0">'18_mell_vagyonkimutatás'!$A$1:$D$178</definedName>
    <definedName name="_xlnm.Print_Area" localSheetId="1">'19_mell_Óvi_vagyonkimutatás'!$A$1:$D$151</definedName>
    <definedName name="összesen" localSheetId="0">'[1]4_1__táj_'!#REF!</definedName>
    <definedName name="összesen" localSheetId="1">'[1]4_1__táj_'!#REF!</definedName>
    <definedName name="összesen">'[1]4_1__táj_'!#REF!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2" i="2" l="1"/>
  <c r="C120" i="2"/>
  <c r="C123" i="2" s="1"/>
  <c r="B120" i="2"/>
  <c r="B123" i="2" s="1"/>
  <c r="D119" i="2"/>
  <c r="D118" i="2"/>
  <c r="D117" i="2"/>
  <c r="D120" i="2" s="1"/>
  <c r="D123" i="2" s="1"/>
  <c r="C116" i="2"/>
  <c r="B116" i="2"/>
  <c r="D115" i="2"/>
  <c r="D114" i="2"/>
  <c r="D113" i="2"/>
  <c r="D116" i="2" s="1"/>
  <c r="D108" i="2"/>
  <c r="D107" i="2"/>
  <c r="D106" i="2"/>
  <c r="D105" i="2"/>
  <c r="C104" i="2"/>
  <c r="C109" i="2" s="1"/>
  <c r="B104" i="2"/>
  <c r="B109" i="2" s="1"/>
  <c r="D103" i="2"/>
  <c r="D102" i="2"/>
  <c r="D101" i="2"/>
  <c r="D100" i="2"/>
  <c r="C100" i="2"/>
  <c r="B100" i="2"/>
  <c r="C96" i="2"/>
  <c r="B96" i="2"/>
  <c r="D94" i="2"/>
  <c r="D93" i="2"/>
  <c r="D96" i="2" s="1"/>
  <c r="D65" i="2"/>
  <c r="D64" i="2"/>
  <c r="D63" i="2"/>
  <c r="C59" i="2"/>
  <c r="C87" i="2" s="1"/>
  <c r="B59" i="2"/>
  <c r="B87" i="2" s="1"/>
  <c r="D49" i="2"/>
  <c r="D48" i="2"/>
  <c r="D47" i="2"/>
  <c r="D43" i="2"/>
  <c r="D59" i="2" s="1"/>
  <c r="D87" i="2" s="1"/>
  <c r="C43" i="2"/>
  <c r="B43" i="2"/>
  <c r="D30" i="2"/>
  <c r="C30" i="2"/>
  <c r="B30" i="2"/>
  <c r="D29" i="2"/>
  <c r="C29" i="2"/>
  <c r="B29" i="2"/>
  <c r="D15" i="2"/>
  <c r="D147" i="1"/>
  <c r="C146" i="1"/>
  <c r="C145" i="1"/>
  <c r="B145" i="1"/>
  <c r="D144" i="1"/>
  <c r="D143" i="1"/>
  <c r="D145" i="1" s="1"/>
  <c r="D146" i="1" s="1"/>
  <c r="C140" i="1"/>
  <c r="C139" i="1"/>
  <c r="B139" i="1"/>
  <c r="B140" i="1" s="1"/>
  <c r="D137" i="1"/>
  <c r="D136" i="1"/>
  <c r="D135" i="1"/>
  <c r="D134" i="1"/>
  <c r="D133" i="1"/>
  <c r="D132" i="1"/>
  <c r="D131" i="1"/>
  <c r="D130" i="1"/>
  <c r="D139" i="1" s="1"/>
  <c r="D140" i="1" s="1"/>
  <c r="D129" i="1"/>
  <c r="D128" i="1"/>
  <c r="D127" i="1"/>
  <c r="C126" i="1"/>
  <c r="B126" i="1"/>
  <c r="D125" i="1"/>
  <c r="D124" i="1"/>
  <c r="D123" i="1"/>
  <c r="D122" i="1"/>
  <c r="D121" i="1"/>
  <c r="D120" i="1"/>
  <c r="D126" i="1" s="1"/>
  <c r="C113" i="1"/>
  <c r="B113" i="1"/>
  <c r="D112" i="1"/>
  <c r="D110" i="1"/>
  <c r="D113" i="1" s="1"/>
  <c r="C109" i="1"/>
  <c r="B109" i="1"/>
  <c r="C108" i="1"/>
  <c r="B108" i="1"/>
  <c r="D107" i="1"/>
  <c r="D106" i="1"/>
  <c r="D105" i="1"/>
  <c r="D104" i="1"/>
  <c r="D103" i="1"/>
  <c r="D102" i="1"/>
  <c r="D108" i="1" s="1"/>
  <c r="D109" i="1" s="1"/>
  <c r="D101" i="1"/>
  <c r="D100" i="1"/>
  <c r="D99" i="1"/>
  <c r="D96" i="1"/>
  <c r="C96" i="1"/>
  <c r="B96" i="1"/>
  <c r="D95" i="1"/>
  <c r="D94" i="1"/>
  <c r="D93" i="1"/>
  <c r="C86" i="1"/>
  <c r="B86" i="1"/>
  <c r="D85" i="1"/>
  <c r="C85" i="1"/>
  <c r="B85" i="1"/>
  <c r="C84" i="1"/>
  <c r="B84" i="1"/>
  <c r="D83" i="1"/>
  <c r="C83" i="1"/>
  <c r="B83" i="1"/>
  <c r="C82" i="1"/>
  <c r="B82" i="1"/>
  <c r="D81" i="1"/>
  <c r="C81" i="1"/>
  <c r="B81" i="1"/>
  <c r="C80" i="1"/>
  <c r="D78" i="1"/>
  <c r="D86" i="1" s="1"/>
  <c r="D77" i="1"/>
  <c r="D76" i="1"/>
  <c r="D84" i="1" s="1"/>
  <c r="D75" i="1"/>
  <c r="D74" i="1"/>
  <c r="D82" i="1" s="1"/>
  <c r="D73" i="1"/>
  <c r="D72" i="1"/>
  <c r="D80" i="1" s="1"/>
  <c r="C72" i="1"/>
  <c r="B72" i="1"/>
  <c r="B80" i="1" s="1"/>
  <c r="D71" i="1"/>
  <c r="C71" i="1"/>
  <c r="B71" i="1"/>
  <c r="D66" i="1"/>
  <c r="C65" i="1"/>
  <c r="B65" i="1"/>
  <c r="D64" i="1"/>
  <c r="C64" i="1"/>
  <c r="B64" i="1"/>
  <c r="C63" i="1"/>
  <c r="B63" i="1"/>
  <c r="D62" i="1"/>
  <c r="C62" i="1"/>
  <c r="B62" i="1"/>
  <c r="C61" i="1"/>
  <c r="B61" i="1"/>
  <c r="C60" i="1"/>
  <c r="B60" i="1"/>
  <c r="D49" i="1"/>
  <c r="D65" i="1" s="1"/>
  <c r="D48" i="1"/>
  <c r="D47" i="1"/>
  <c r="D63" i="1" s="1"/>
  <c r="D46" i="1"/>
  <c r="D45" i="1"/>
  <c r="D61" i="1" s="1"/>
  <c r="D44" i="1"/>
  <c r="C43" i="1"/>
  <c r="C59" i="1" s="1"/>
  <c r="B43" i="1"/>
  <c r="B59" i="1" s="1"/>
  <c r="D40" i="1"/>
  <c r="D39" i="1"/>
  <c r="D37" i="1"/>
  <c r="D60" i="1" s="1"/>
  <c r="D36" i="1"/>
  <c r="C36" i="1"/>
  <c r="B36" i="1"/>
  <c r="D35" i="1"/>
  <c r="C35" i="1"/>
  <c r="B35" i="1"/>
  <c r="C34" i="1"/>
  <c r="B34" i="1"/>
  <c r="C33" i="1"/>
  <c r="B33" i="1"/>
  <c r="C32" i="1"/>
  <c r="B32" i="1"/>
  <c r="D20" i="1"/>
  <c r="D34" i="1" s="1"/>
  <c r="D19" i="1"/>
  <c r="D33" i="1" s="1"/>
  <c r="D18" i="1"/>
  <c r="D32" i="1" s="1"/>
  <c r="D17" i="1"/>
  <c r="D16" i="1"/>
  <c r="C15" i="1"/>
  <c r="C29" i="1" s="1"/>
  <c r="B15" i="1"/>
  <c r="B29" i="1" s="1"/>
  <c r="D11" i="1"/>
  <c r="D8" i="1"/>
  <c r="C8" i="1"/>
  <c r="B8" i="1"/>
  <c r="D104" i="2" l="1"/>
  <c r="D109" i="2" s="1"/>
  <c r="C87" i="1"/>
  <c r="C118" i="1" s="1"/>
  <c r="D87" i="1"/>
  <c r="B118" i="1"/>
  <c r="B87" i="1"/>
  <c r="D118" i="1"/>
  <c r="B146" i="1"/>
  <c r="D15" i="1"/>
  <c r="D29" i="1" s="1"/>
  <c r="D43" i="1"/>
  <c r="D59" i="1" s="1"/>
</calcChain>
</file>

<file path=xl/sharedStrings.xml><?xml version="1.0" encoding="utf-8"?>
<sst xmlns="http://schemas.openxmlformats.org/spreadsheetml/2006/main" count="288" uniqueCount="110">
  <si>
    <t xml:space="preserve">ÖNKORMÁNYZAT </t>
  </si>
  <si>
    <t>adatok Ft-ban</t>
  </si>
  <si>
    <t>Megnevezés</t>
  </si>
  <si>
    <t>bruttó érték</t>
  </si>
  <si>
    <t>értékcsökkenés/ értékvesztés</t>
  </si>
  <si>
    <t>nettó-mérleg szerinti érték</t>
  </si>
  <si>
    <t xml:space="preserve">ESZKÖZÖK  </t>
  </si>
  <si>
    <t>A/I/1        Vagyoni értékű jogok</t>
  </si>
  <si>
    <t>ebből forgalomképtelen törzsvagyon</t>
  </si>
  <si>
    <t>ebből nemzetgazdasági szempontból kiemelt jelentőségű törzsvagyon</t>
  </si>
  <si>
    <t>ebből korlátozottan forgalomképes vagyon</t>
  </si>
  <si>
    <t xml:space="preserve">ebből üzleti vagyon </t>
  </si>
  <si>
    <t>„0”-ra leírt eszközök</t>
  </si>
  <si>
    <t>használatban lévő kisértékű immateriális javak</t>
  </si>
  <si>
    <t>A/I/2        Szellemi termékek</t>
  </si>
  <si>
    <t>A/I/3        Immateriális javak értékhelyesbítése</t>
  </si>
  <si>
    <t xml:space="preserve">A/I        Immateriális javak </t>
  </si>
  <si>
    <t>használatban lévő kisértékű tárgyi eszközök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</si>
  <si>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</si>
  <si>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</si>
  <si>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</si>
  <si>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</si>
  <si>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</si>
  <si>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 xml:space="preserve">A/II        Tárgyi eszközök </t>
  </si>
  <si>
    <t xml:space="preserve">A/III/1        Tartós részesedések </t>
  </si>
  <si>
    <t xml:space="preserve">A/III/2        Tartós hitelviszonyt megtestesítő értékpapírok </t>
  </si>
  <si>
    <t>A/III/2a        - ebből: államkötvények</t>
  </si>
  <si>
    <t>A/III/2b        - ebből: helyi önkormányzatok kötvényei</t>
  </si>
  <si>
    <t>A/III/3        Befektetett pénzügyi eszközök értékhelyesbítése</t>
  </si>
  <si>
    <t xml:space="preserve">A/III        Befektetett pénzügyi eszközök </t>
  </si>
  <si>
    <t>A/IV/1        Koncesszióba, vagyonkezelésbe adott eszközök</t>
  </si>
  <si>
    <t>A/IV/2        Koncesszióba, vagyonkezelésbe adott eszközök értékhelyesbítése</t>
  </si>
  <si>
    <t xml:space="preserve">A/IV        Koncesszióba, vagyonkezelésbe adott eszközök </t>
  </si>
  <si>
    <t xml:space="preserve">A)        NEMZETI VAGYONBA TARTOZÓ BEFEKTETETT ESZKÖZÖK </t>
  </si>
  <si>
    <t xml:space="preserve">B/I        Készletek </t>
  </si>
  <si>
    <t>használatban lévő kisértékű készletek</t>
  </si>
  <si>
    <t xml:space="preserve">B/II        Értékpapírok </t>
  </si>
  <si>
    <t xml:space="preserve">B)        NEMZETI VAGYONBA TARTOZÓ FORGÓESZKÖZÖK </t>
  </si>
  <si>
    <t>C/I        Lekötött bankbetétek</t>
  </si>
  <si>
    <t>C/II        Pénztárak, csekkek, betétkönyvek</t>
  </si>
  <si>
    <t>C/III        Forintszámlák</t>
  </si>
  <si>
    <t>C/IV        Devizaszámlák</t>
  </si>
  <si>
    <t xml:space="preserve">C)        PÉNZESZKÖZÖK </t>
  </si>
  <si>
    <t>D/I        Költségvetési évben esedékes követelések</t>
  </si>
  <si>
    <t xml:space="preserve">D/II        Költségvetési évet követően esedékes követelések </t>
  </si>
  <si>
    <t xml:space="preserve">D/III/1        Adott előlegek 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</si>
  <si>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</si>
  <si>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</si>
  <si>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</si>
  <si>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</si>
  <si>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</si>
  <si>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</si>
  <si>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>D/III/8        Részesedésszerzés esetén átadott eszközök</t>
  </si>
  <si>
    <t>D/III/9        Letétre, megőrzésre, fedezetkezelésre átadott pénzeszközök, biztosítékok</t>
  </si>
  <si>
    <t xml:space="preserve">D/III        Követelés jellegű sajátos elszámolások </t>
  </si>
  <si>
    <t>D)        KÖVETELÉSEK</t>
  </si>
  <si>
    <t>E/I       Előzetesen felszámított általános forgalmi adó elszámolása</t>
  </si>
  <si>
    <t>E/II      Fizetendő általános forgalmi adó elszámolása</t>
  </si>
  <si>
    <t xml:space="preserve">E/III     Egyéb sajátos eszközoldali elszámolások </t>
  </si>
  <si>
    <t>E)        EGYÉB SAJÁTOS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</si>
  <si>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</si>
  <si>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</si>
  <si>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</si>
  <si>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 xml:space="preserve">F)        AKTÍV IDŐBELI ELHATÁROLÁSOK </t>
  </si>
  <si>
    <t xml:space="preserve">ESZKÖZÖK ÖSSZESEN 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</si>
  <si>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</si>
  <si>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</si>
  <si>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</si>
  <si>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</si>
  <si>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</si>
  <si>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</si>
  <si>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</si>
  <si>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>G)        SAJÁT TŐKE</t>
  </si>
  <si>
    <t xml:space="preserve">H/I        Költségvetési évben esedékes kötelezettségek </t>
  </si>
  <si>
    <t xml:space="preserve">H/II        Költségvetési évet követően esedékes kötelezettségek </t>
  </si>
  <si>
    <t>H/III/1    Kapott előlegek</t>
  </si>
  <si>
    <t>H/III/2   Továbbadási célból folyósított támogatások, ellátások elszámolása</t>
  </si>
  <si>
    <t>H/III/3    Más szervezetet megillető bevételek elszámolása</t>
  </si>
  <si>
    <t>H/III/4     Forgótőke elszámolása (Kincstár)</t>
  </si>
  <si>
    <t>H/III/5     Nemzeti vagyonba tartozó befektetett eszközökkel kapcsolatos egyes kötelezettség jellegű sajátos elszámolások</t>
  </si>
  <si>
    <t>H/III/6     Nem társadalombiztosítás pénzügyi alapjait terhelő kifizetett ellátások megtérítésének elszámolása</t>
  </si>
  <si>
    <t>H/III/7     Munkáltató által korengedményes nyugdíjhoz megfizetett hozzájárulás elszámolása</t>
  </si>
  <si>
    <t>H/III/8     Letétre, megőrzésre, fedezetkezelésre átvett pénzeszközök, biztosítékok</t>
  </si>
  <si>
    <t>H/III/9     Nemzetközi támogatási programok pénzeszközei</t>
  </si>
  <si>
    <t>H/III/10   Államadósság Kezelő Központ Zrt.-nél elhelyezett fedezeti betétek</t>
  </si>
  <si>
    <t>H/III    Kötelezettség jellegű sajátos elszámolások</t>
  </si>
  <si>
    <t xml:space="preserve">H)        KÖTELEZETTSÉGEK </t>
  </si>
  <si>
    <t>I)          KINCSTÁRI SZÁMLAVEZETÉSSEL KAPCSOLATOS ELSZÁMOLÁSOK</t>
  </si>
  <si>
    <t>J/1        Eredményszemléletű bevételek passzív időbeli elhatárolása</t>
  </si>
  <si>
    <t>J/2        Költségek, ráfordítások passzív időbeli elhatárolása</t>
  </si>
  <si>
    <t>J/3        Halasztott eredményszemléletű bevételek</t>
  </si>
  <si>
    <t xml:space="preserve">J)        PASSZÍV IDŐBELI ELHATÁROLÁSOK </t>
  </si>
  <si>
    <t>FORRÁSOK ÖSSZESEN</t>
  </si>
  <si>
    <t>01-02. számlacsoportban nyilvántartott eszközök (iskolai épület és eszközök)</t>
  </si>
  <si>
    <t xml:space="preserve">kulturális javak </t>
  </si>
  <si>
    <t xml:space="preserve">régészeti leletek </t>
  </si>
  <si>
    <t>függő követelések</t>
  </si>
  <si>
    <t>függő kötelezettségek</t>
  </si>
  <si>
    <t>biztos (jövőbeni) követelések</t>
  </si>
  <si>
    <t>helyi önkormányzat tulajdonában álló gazdálkodó szervezetek működéséből származó kötelezettségeket</t>
  </si>
  <si>
    <t>Háromhárs Óvoda</t>
  </si>
  <si>
    <t>értékcsökkenés / értékvesztés</t>
  </si>
  <si>
    <t>C/I          Lekötött bankbetétek</t>
  </si>
  <si>
    <t xml:space="preserve">H/I         Költségvetési évben esedékes kötelezettségek </t>
  </si>
  <si>
    <t>H/III       Kötelezettség jellegű sajátos elszámolások</t>
  </si>
  <si>
    <t>I)      KINCSTÁRI SZÁMLAVEZETÉSSEL KAPCSOLATOS  ELSZÁMOLÁSOK</t>
  </si>
  <si>
    <t>1. melléklet</t>
  </si>
  <si>
    <t xml:space="preserve">Vagyonkimutatás, 2019. évi </t>
  </si>
  <si>
    <t xml:space="preserve">Alcsútdoboz Település Önkormányzat </t>
  </si>
  <si>
    <t>Vagyonkimutatás, 2019. évi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</si>
</sst>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 CE"/>
      <charset val="238"/>
    </font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i/>
      <sz val="14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00000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11" fillId="0" borderId="0" applyNumberFormat="0" applyFont="0" applyBorder="0" applyProtection="0"/>
  </cellStyleXfs>
  <cellXfs count="56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6" fillId="0" borderId="0" xfId="1" applyFont="1" applyAlignment="1">
      <alignment horizontal="center" wrapText="1"/>
    </xf>
    <xf numFmtId="0" fontId="7" fillId="0" borderId="0" xfId="1" applyFont="1"/>
    <xf numFmtId="0" fontId="7" fillId="0" borderId="1" xfId="1" applyFont="1" applyBorder="1"/>
    <xf numFmtId="0" fontId="7" fillId="0" borderId="1" xfId="1" applyFont="1" applyBorder="1" applyAlignment="1">
      <alignment horizontal="center" vertical="center" wrapText="1"/>
    </xf>
    <xf numFmtId="0" fontId="7" fillId="2" borderId="1" xfId="1" applyFont="1" applyFill="1" applyBorder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vertical="top" wrapText="1"/>
    </xf>
    <xf numFmtId="3" fontId="8" fillId="0" borderId="1" xfId="1" applyNumberFormat="1" applyFont="1" applyBorder="1" applyAlignment="1">
      <alignment horizontal="right" vertical="top" wrapText="1"/>
    </xf>
    <xf numFmtId="0" fontId="8" fillId="0" borderId="0" xfId="1" applyFont="1"/>
    <xf numFmtId="0" fontId="9" fillId="0" borderId="1" xfId="1" applyFont="1" applyBorder="1"/>
    <xf numFmtId="3" fontId="9" fillId="0" borderId="1" xfId="1" applyNumberFormat="1" applyFont="1" applyBorder="1" applyAlignment="1">
      <alignment horizontal="right" vertical="top" wrapText="1"/>
    </xf>
    <xf numFmtId="0" fontId="9" fillId="0" borderId="0" xfId="1" applyFont="1"/>
    <xf numFmtId="3" fontId="9" fillId="0" borderId="0" xfId="1" applyNumberFormat="1" applyFont="1"/>
    <xf numFmtId="0" fontId="3" fillId="0" borderId="1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top" wrapText="1"/>
    </xf>
    <xf numFmtId="3" fontId="3" fillId="0" borderId="0" xfId="1" applyNumberFormat="1" applyFont="1"/>
    <xf numFmtId="0" fontId="10" fillId="0" borderId="1" xfId="1" applyFont="1" applyBorder="1" applyAlignment="1">
      <alignment horizontal="left" vertical="top" wrapText="1"/>
    </xf>
    <xf numFmtId="3" fontId="10" fillId="0" borderId="1" xfId="1" applyNumberFormat="1" applyFont="1" applyBorder="1" applyAlignment="1">
      <alignment horizontal="right" vertical="top" wrapText="1"/>
    </xf>
    <xf numFmtId="3" fontId="8" fillId="0" borderId="0" xfId="1" applyNumberFormat="1" applyFont="1"/>
    <xf numFmtId="0" fontId="6" fillId="0" borderId="1" xfId="1" applyFont="1" applyBorder="1"/>
    <xf numFmtId="3" fontId="6" fillId="0" borderId="1" xfId="1" applyNumberFormat="1" applyFont="1" applyBorder="1" applyAlignment="1">
      <alignment horizontal="right" vertical="top" wrapText="1"/>
    </xf>
    <xf numFmtId="0" fontId="7" fillId="0" borderId="1" xfId="1" applyFont="1" applyBorder="1" applyAlignment="1">
      <alignment horizontal="left" vertical="top" wrapText="1"/>
    </xf>
    <xf numFmtId="3" fontId="7" fillId="0" borderId="1" xfId="1" applyNumberFormat="1" applyFont="1" applyBorder="1" applyAlignment="1">
      <alignment horizontal="right" vertical="top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top" wrapText="1"/>
    </xf>
    <xf numFmtId="3" fontId="7" fillId="2" borderId="1" xfId="1" applyNumberFormat="1" applyFont="1" applyFill="1" applyBorder="1" applyAlignment="1">
      <alignment horizontal="right" vertical="top" wrapText="1"/>
    </xf>
    <xf numFmtId="0" fontId="3" fillId="0" borderId="1" xfId="1" applyFont="1" applyBorder="1"/>
    <xf numFmtId="0" fontId="9" fillId="0" borderId="1" xfId="1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3" fontId="3" fillId="0" borderId="1" xfId="1" applyNumberFormat="1" applyFont="1" applyBorder="1"/>
    <xf numFmtId="0" fontId="14" fillId="0" borderId="1" xfId="1" applyFont="1" applyBorder="1" applyAlignment="1">
      <alignment wrapText="1"/>
    </xf>
    <xf numFmtId="0" fontId="8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10" fillId="0" borderId="0" xfId="1" applyFont="1"/>
    <xf numFmtId="0" fontId="10" fillId="0" borderId="1" xfId="1" applyFont="1" applyBorder="1"/>
    <xf numFmtId="0" fontId="7" fillId="0" borderId="1" xfId="1" applyFont="1" applyBorder="1" applyAlignment="1">
      <alignment horizontal="center" wrapText="1"/>
    </xf>
    <xf numFmtId="0" fontId="10" fillId="2" borderId="1" xfId="1" applyFont="1" applyFill="1" applyBorder="1"/>
    <xf numFmtId="0" fontId="15" fillId="0" borderId="1" xfId="1" applyFont="1" applyBorder="1"/>
    <xf numFmtId="0" fontId="12" fillId="0" borderId="2" xfId="1" applyFont="1" applyBorder="1" applyAlignment="1">
      <alignment horizontal="left" vertical="top" wrapText="1"/>
    </xf>
    <xf numFmtId="0" fontId="13" fillId="0" borderId="2" xfId="1" applyFont="1" applyBorder="1" applyAlignment="1">
      <alignment horizontal="left" vertical="top" wrapText="1"/>
    </xf>
    <xf numFmtId="0" fontId="12" fillId="0" borderId="2" xfId="1" applyFont="1" applyBorder="1" applyAlignment="1">
      <alignment horizontal="left" vertical="center" wrapText="1"/>
    </xf>
    <xf numFmtId="0" fontId="13" fillId="3" borderId="2" xfId="1" applyFont="1" applyFill="1" applyBorder="1" applyAlignment="1">
      <alignment horizontal="left" vertical="top" wrapText="1"/>
    </xf>
    <xf numFmtId="3" fontId="7" fillId="3" borderId="1" xfId="1" applyNumberFormat="1" applyFont="1" applyFill="1" applyBorder="1" applyAlignment="1">
      <alignment horizontal="right" vertical="top" wrapText="1"/>
    </xf>
    <xf numFmtId="0" fontId="8" fillId="0" borderId="1" xfId="1" applyFont="1" applyBorder="1"/>
    <xf numFmtId="0" fontId="13" fillId="0" borderId="0" xfId="0" applyFont="1" applyAlignment="1">
      <alignment horizontal="left" vertical="center" wrapText="1"/>
    </xf>
    <xf numFmtId="0" fontId="13" fillId="3" borderId="2" xfId="1" applyFont="1" applyFill="1" applyBorder="1" applyAlignment="1">
      <alignment horizontal="left" vertical="center" wrapText="1"/>
    </xf>
    <xf numFmtId="0" fontId="16" fillId="0" borderId="2" xfId="1" applyFont="1" applyBorder="1"/>
    <xf numFmtId="0" fontId="17" fillId="0" borderId="2" xfId="1" applyFont="1" applyBorder="1" applyAlignment="1">
      <alignment wrapText="1"/>
    </xf>
    <xf numFmtId="0" fontId="18" fillId="0" borderId="2" xfId="1" applyFont="1" applyBorder="1"/>
  </cellXfs>
  <cellStyles count="3">
    <cellStyle name="Normál" xfId="0" builtinId="0"/>
    <cellStyle name="Normál 5" xfId="1" xr:uid="{DCD64A88-2363-43A2-89CA-BDEBD7BA142E}"/>
    <cellStyle name="Normál 8" xfId="2" xr:uid="{2451B8CB-7CEB-493B-8F7F-3F77E43B7F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"/>
      <sheetName val="2_"/>
      <sheetName val="3_"/>
      <sheetName val="4_"/>
      <sheetName val="5_"/>
      <sheetName val="6_"/>
      <sheetName val="7_"/>
      <sheetName val="8_"/>
      <sheetName val="9_"/>
      <sheetName val="10_"/>
      <sheetName val="11_"/>
      <sheetName val="12_"/>
      <sheetName val="14_"/>
      <sheetName val="15_"/>
      <sheetName val="16_"/>
      <sheetName val="17_"/>
      <sheetName val="2__táj_"/>
      <sheetName val="3__táj_"/>
      <sheetName val="4_1__táj_"/>
      <sheetName val="4_2__táj_"/>
      <sheetName val="5__táj_"/>
      <sheetName val="6__táj_"/>
      <sheetName val="13_"/>
      <sheetName val="7__táj_"/>
      <sheetName val="4_1__táj_1"/>
      <sheetName val="1_1"/>
      <sheetName val="2_1"/>
      <sheetName val="3_1"/>
      <sheetName val="4_1"/>
      <sheetName val="5_1"/>
      <sheetName val="6_1"/>
      <sheetName val="7_1"/>
      <sheetName val="8_1"/>
      <sheetName val="9_1"/>
      <sheetName val="10_1"/>
      <sheetName val="11_1"/>
      <sheetName val="12_1"/>
      <sheetName val="14_1"/>
      <sheetName val="15_1"/>
      <sheetName val="16_1"/>
      <sheetName val="17_1"/>
      <sheetName val="2__táj_1"/>
      <sheetName val="3__táj_1"/>
      <sheetName val="4_1__táj_2"/>
      <sheetName val="4_2__táj_1"/>
      <sheetName val="5__táj_1"/>
      <sheetName val="6__táj_1"/>
      <sheetName val="13_1"/>
      <sheetName val="7__táj_1"/>
      <sheetName val="4_1__táj_3"/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"/>
      <sheetName val="2_"/>
      <sheetName val="3_"/>
      <sheetName val="4_"/>
      <sheetName val="5_"/>
      <sheetName val="6_"/>
      <sheetName val="7_"/>
      <sheetName val="8_"/>
      <sheetName val="9_"/>
      <sheetName val="10_"/>
      <sheetName val="11_"/>
      <sheetName val="12_"/>
      <sheetName val="14_"/>
      <sheetName val="15_"/>
      <sheetName val="16_"/>
      <sheetName val="17_"/>
      <sheetName val="2__táj_"/>
      <sheetName val="3__táj_"/>
      <sheetName val="4_1__táj_"/>
      <sheetName val="4_2__táj_"/>
      <sheetName val="5__táj_"/>
      <sheetName val="6__táj_"/>
      <sheetName val="13_"/>
      <sheetName val="7__táj_"/>
      <sheetName val="4_1__táj_1"/>
      <sheetName val="1_1"/>
      <sheetName val="2_1"/>
      <sheetName val="3_1"/>
      <sheetName val="4_1"/>
      <sheetName val="5_1"/>
      <sheetName val="6_1"/>
      <sheetName val="7_1"/>
      <sheetName val="8_1"/>
      <sheetName val="9_1"/>
      <sheetName val="10_1"/>
      <sheetName val="11_1"/>
      <sheetName val="12_1"/>
      <sheetName val="14_1"/>
      <sheetName val="15_1"/>
      <sheetName val="16_1"/>
      <sheetName val="17_1"/>
      <sheetName val="2__táj_1"/>
      <sheetName val="3__táj_1"/>
      <sheetName val="4_1__táj_2"/>
      <sheetName val="4_2__táj_1"/>
      <sheetName val="5__táj_1"/>
      <sheetName val="6__táj_1"/>
      <sheetName val="13_1"/>
      <sheetName val="7__táj_1"/>
      <sheetName val="4_1__táj_3"/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D9B99-8C3D-4849-9AE7-F6C38D23E8BC}">
  <dimension ref="A1:AD176"/>
  <sheetViews>
    <sheetView workbookViewId="0">
      <selection activeCell="A2" sqref="A2:D2"/>
    </sheetView>
  </sheetViews>
  <sheetFormatPr defaultRowHeight="12.75" x14ac:dyDescent="0.2"/>
  <cols>
    <col min="1" max="1" width="82.7109375" style="2" customWidth="1"/>
    <col min="2" max="2" width="14.42578125" style="2" customWidth="1"/>
    <col min="3" max="3" width="14.85546875" style="2" customWidth="1"/>
    <col min="4" max="4" width="16.85546875" style="2" customWidth="1"/>
    <col min="5" max="5" width="9.140625" style="2" customWidth="1"/>
    <col min="6" max="7" width="12.85546875" style="2" bestFit="1" customWidth="1"/>
    <col min="8" max="8" width="13.28515625" style="2" customWidth="1"/>
    <col min="9" max="9" width="14" style="2" customWidth="1"/>
    <col min="10" max="10" width="9.5703125" style="2" bestFit="1" customWidth="1"/>
    <col min="11" max="11" width="10.42578125" style="2" bestFit="1" customWidth="1"/>
    <col min="12" max="16384" width="9.140625" style="2"/>
  </cols>
  <sheetData>
    <row r="1" spans="1:5" ht="15.75" x14ac:dyDescent="0.25">
      <c r="A1" s="1" t="s">
        <v>106</v>
      </c>
      <c r="B1" s="1"/>
      <c r="C1" s="1"/>
      <c r="D1" s="1"/>
    </row>
    <row r="2" spans="1:5" ht="22.5" customHeight="1" x14ac:dyDescent="0.3">
      <c r="A2" s="3" t="s">
        <v>108</v>
      </c>
      <c r="B2" s="3"/>
      <c r="C2" s="3"/>
      <c r="D2" s="3"/>
      <c r="E2" s="4"/>
    </row>
    <row r="3" spans="1:5" ht="24" customHeight="1" x14ac:dyDescent="0.35">
      <c r="A3" s="5" t="s">
        <v>107</v>
      </c>
      <c r="B3" s="5"/>
      <c r="C3" s="5"/>
      <c r="D3" s="5"/>
      <c r="E3" s="4"/>
    </row>
    <row r="4" spans="1:5" ht="24" customHeight="1" x14ac:dyDescent="0.25">
      <c r="A4" s="6"/>
      <c r="B4" s="4"/>
      <c r="C4" s="4"/>
      <c r="D4" s="4"/>
      <c r="E4" s="4"/>
    </row>
    <row r="5" spans="1:5" x14ac:dyDescent="0.2">
      <c r="A5" s="7" t="s">
        <v>0</v>
      </c>
      <c r="D5" s="2" t="s">
        <v>1</v>
      </c>
    </row>
    <row r="6" spans="1:5" ht="25.5" x14ac:dyDescent="0.2">
      <c r="A6" s="8" t="s">
        <v>2</v>
      </c>
      <c r="B6" s="9" t="s">
        <v>3</v>
      </c>
      <c r="C6" s="9" t="s">
        <v>4</v>
      </c>
      <c r="D6" s="9" t="s">
        <v>5</v>
      </c>
    </row>
    <row r="7" spans="1:5" x14ac:dyDescent="0.2">
      <c r="A7" s="10" t="s">
        <v>6</v>
      </c>
      <c r="B7" s="11"/>
      <c r="C7" s="11"/>
      <c r="D7" s="11"/>
    </row>
    <row r="8" spans="1:5" s="14" customFormat="1" ht="15" x14ac:dyDescent="0.25">
      <c r="A8" s="12" t="s">
        <v>7</v>
      </c>
      <c r="B8" s="13">
        <f>SUM(B9:B14)</f>
        <v>2233372</v>
      </c>
      <c r="C8" s="13">
        <f t="shared" ref="C8:D8" si="0">SUM(C9:C14)</f>
        <v>1750704</v>
      </c>
      <c r="D8" s="13">
        <f t="shared" si="0"/>
        <v>482668</v>
      </c>
    </row>
    <row r="9" spans="1:5" s="17" customFormat="1" x14ac:dyDescent="0.2">
      <c r="A9" s="15" t="s">
        <v>8</v>
      </c>
      <c r="B9" s="16"/>
      <c r="C9" s="16"/>
      <c r="D9" s="16"/>
    </row>
    <row r="10" spans="1:5" s="17" customFormat="1" x14ac:dyDescent="0.2">
      <c r="A10" s="15" t="s">
        <v>9</v>
      </c>
      <c r="B10" s="16"/>
      <c r="C10" s="16"/>
      <c r="D10" s="16"/>
    </row>
    <row r="11" spans="1:5" s="17" customFormat="1" x14ac:dyDescent="0.2">
      <c r="A11" s="15" t="s">
        <v>10</v>
      </c>
      <c r="B11" s="16">
        <v>2114372</v>
      </c>
      <c r="C11" s="16">
        <v>1631704</v>
      </c>
      <c r="D11" s="16">
        <f>B11-C11</f>
        <v>482668</v>
      </c>
    </row>
    <row r="12" spans="1:5" s="17" customFormat="1" x14ac:dyDescent="0.2">
      <c r="A12" s="15" t="s">
        <v>11</v>
      </c>
      <c r="B12" s="16"/>
      <c r="C12" s="16"/>
      <c r="D12" s="16"/>
    </row>
    <row r="13" spans="1:5" s="17" customFormat="1" x14ac:dyDescent="0.2">
      <c r="A13" s="15" t="s">
        <v>12</v>
      </c>
      <c r="B13" s="16"/>
      <c r="C13" s="16"/>
      <c r="D13" s="16"/>
    </row>
    <row r="14" spans="1:5" s="17" customFormat="1" x14ac:dyDescent="0.2">
      <c r="A14" s="15" t="s">
        <v>13</v>
      </c>
      <c r="B14" s="16">
        <v>119000</v>
      </c>
      <c r="C14" s="16">
        <v>119000</v>
      </c>
      <c r="D14" s="16"/>
    </row>
    <row r="15" spans="1:5" s="14" customFormat="1" ht="15" x14ac:dyDescent="0.25">
      <c r="A15" s="12" t="s">
        <v>14</v>
      </c>
      <c r="B15" s="13">
        <f>SUM(B16:B21)</f>
        <v>6782322</v>
      </c>
      <c r="C15" s="13">
        <f>SUM(C16:C21)</f>
        <v>6067564</v>
      </c>
      <c r="D15" s="13">
        <f>SUM(D16:D21)</f>
        <v>714758</v>
      </c>
    </row>
    <row r="16" spans="1:5" s="17" customFormat="1" x14ac:dyDescent="0.2">
      <c r="A16" s="15" t="s">
        <v>8</v>
      </c>
      <c r="B16" s="16"/>
      <c r="C16" s="16"/>
      <c r="D16" s="16">
        <f>B16-C16</f>
        <v>0</v>
      </c>
    </row>
    <row r="17" spans="1:30" s="17" customFormat="1" x14ac:dyDescent="0.2">
      <c r="A17" s="15" t="s">
        <v>9</v>
      </c>
      <c r="B17" s="16"/>
      <c r="C17" s="16"/>
      <c r="D17" s="16">
        <f>B17-C17</f>
        <v>0</v>
      </c>
    </row>
    <row r="18" spans="1:30" s="17" customFormat="1" x14ac:dyDescent="0.2">
      <c r="A18" s="15" t="s">
        <v>10</v>
      </c>
      <c r="B18" s="16">
        <v>1305000</v>
      </c>
      <c r="C18" s="16">
        <v>590242</v>
      </c>
      <c r="D18" s="16">
        <f>B18-C18</f>
        <v>714758</v>
      </c>
    </row>
    <row r="19" spans="1:30" s="17" customFormat="1" x14ac:dyDescent="0.2">
      <c r="A19" s="15" t="s">
        <v>11</v>
      </c>
      <c r="B19" s="16"/>
      <c r="C19" s="16"/>
      <c r="D19" s="16">
        <f>B19-C19</f>
        <v>0</v>
      </c>
      <c r="E19" s="18"/>
    </row>
    <row r="20" spans="1:30" s="17" customFormat="1" x14ac:dyDescent="0.2">
      <c r="A20" s="15" t="s">
        <v>12</v>
      </c>
      <c r="B20" s="16">
        <v>5477322</v>
      </c>
      <c r="C20" s="16">
        <v>5477322</v>
      </c>
      <c r="D20" s="16">
        <f>B20-C20</f>
        <v>0</v>
      </c>
    </row>
    <row r="21" spans="1:30" s="17" customFormat="1" x14ac:dyDescent="0.2">
      <c r="A21" s="15" t="s">
        <v>13</v>
      </c>
      <c r="B21" s="16"/>
      <c r="C21" s="16"/>
      <c r="D21" s="16">
        <v>0</v>
      </c>
    </row>
    <row r="22" spans="1:30" x14ac:dyDescent="0.2">
      <c r="A22" s="19" t="s">
        <v>15</v>
      </c>
      <c r="B22" s="20"/>
      <c r="C22" s="20"/>
      <c r="D22" s="20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x14ac:dyDescent="0.2">
      <c r="A23" s="15" t="s">
        <v>8</v>
      </c>
      <c r="B23" s="20"/>
      <c r="C23" s="20"/>
      <c r="D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x14ac:dyDescent="0.2">
      <c r="A24" s="15" t="s">
        <v>9</v>
      </c>
      <c r="B24" s="20"/>
      <c r="C24" s="20"/>
      <c r="D24" s="20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x14ac:dyDescent="0.2">
      <c r="A25" s="15" t="s">
        <v>10</v>
      </c>
      <c r="B25" s="20"/>
      <c r="C25" s="20"/>
      <c r="D25" s="2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x14ac:dyDescent="0.2">
      <c r="A26" s="15" t="s">
        <v>11</v>
      </c>
      <c r="B26" s="20"/>
      <c r="C26" s="20"/>
      <c r="D26" s="20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x14ac:dyDescent="0.2">
      <c r="A27" s="15" t="s">
        <v>12</v>
      </c>
      <c r="B27" s="20"/>
      <c r="C27" s="20"/>
      <c r="D27" s="20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x14ac:dyDescent="0.2">
      <c r="A28" s="15" t="s">
        <v>13</v>
      </c>
      <c r="B28" s="20"/>
      <c r="C28" s="20"/>
      <c r="D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s="14" customFormat="1" ht="15" x14ac:dyDescent="0.25">
      <c r="A29" s="22" t="s">
        <v>16</v>
      </c>
      <c r="B29" s="23">
        <f>B22+B15+B8</f>
        <v>9015694</v>
      </c>
      <c r="C29" s="23">
        <f>C22+C15+C8</f>
        <v>7818268</v>
      </c>
      <c r="D29" s="23">
        <f>D22+D15+D8</f>
        <v>1197426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1:30" s="17" customFormat="1" ht="13.5" x14ac:dyDescent="0.25">
      <c r="A30" s="25" t="s">
        <v>8</v>
      </c>
      <c r="B30" s="26"/>
      <c r="C30" s="26"/>
      <c r="D30" s="26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1:30" s="17" customFormat="1" ht="13.5" x14ac:dyDescent="0.25">
      <c r="A31" s="25" t="s">
        <v>9</v>
      </c>
      <c r="B31" s="26"/>
      <c r="C31" s="26"/>
      <c r="D31" s="26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spans="1:30" s="17" customFormat="1" ht="13.5" x14ac:dyDescent="0.25">
      <c r="A32" s="25" t="s">
        <v>10</v>
      </c>
      <c r="B32" s="26">
        <f>B18+B11</f>
        <v>3419372</v>
      </c>
      <c r="C32" s="26">
        <f t="shared" ref="C32:D32" si="1">C18+C11</f>
        <v>2221946</v>
      </c>
      <c r="D32" s="26">
        <f t="shared" si="1"/>
        <v>1197426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1:30" s="17" customFormat="1" ht="13.5" x14ac:dyDescent="0.25">
      <c r="A33" s="25" t="s">
        <v>11</v>
      </c>
      <c r="B33" s="26">
        <f>B19</f>
        <v>0</v>
      </c>
      <c r="C33" s="26">
        <f t="shared" ref="C33:D34" si="2">C19</f>
        <v>0</v>
      </c>
      <c r="D33" s="26">
        <f t="shared" si="2"/>
        <v>0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1:30" s="17" customFormat="1" ht="13.5" x14ac:dyDescent="0.25">
      <c r="A34" s="25" t="s">
        <v>12</v>
      </c>
      <c r="B34" s="26">
        <f>B20+B13</f>
        <v>5477322</v>
      </c>
      <c r="C34" s="26">
        <f>C20+C13</f>
        <v>5477322</v>
      </c>
      <c r="D34" s="26">
        <f t="shared" si="2"/>
        <v>0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5" spans="1:30" s="17" customFormat="1" ht="13.5" x14ac:dyDescent="0.25">
      <c r="A35" s="25" t="s">
        <v>17</v>
      </c>
      <c r="B35" s="26">
        <f>B14</f>
        <v>119000</v>
      </c>
      <c r="C35" s="26">
        <f t="shared" ref="C35:D35" si="3">C14</f>
        <v>119000</v>
      </c>
      <c r="D35" s="26">
        <f t="shared" si="3"/>
        <v>0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</row>
    <row r="36" spans="1:30" x14ac:dyDescent="0.2">
      <c r="A36" s="19" t="s">
        <v>18</v>
      </c>
      <c r="B36" s="20">
        <f>SUM(B37:B41)</f>
        <v>1531806444</v>
      </c>
      <c r="C36" s="20">
        <f>SUM(C37:C41)</f>
        <v>414779219</v>
      </c>
      <c r="D36" s="20">
        <f>SUM(D37:D41)</f>
        <v>1117027225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s="17" customFormat="1" x14ac:dyDescent="0.2">
      <c r="A37" s="15" t="s">
        <v>8</v>
      </c>
      <c r="B37" s="16">
        <v>341182835</v>
      </c>
      <c r="C37" s="16">
        <v>96827955</v>
      </c>
      <c r="D37" s="16">
        <f>B37-C37</f>
        <v>244354880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</row>
    <row r="38" spans="1:30" s="17" customFormat="1" x14ac:dyDescent="0.2">
      <c r="A38" s="15" t="s">
        <v>9</v>
      </c>
      <c r="B38" s="16"/>
      <c r="C38" s="16"/>
      <c r="D38" s="16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</row>
    <row r="39" spans="1:30" s="17" customFormat="1" x14ac:dyDescent="0.2">
      <c r="A39" s="15" t="s">
        <v>10</v>
      </c>
      <c r="B39" s="16">
        <v>989978943</v>
      </c>
      <c r="C39" s="16">
        <v>315561356</v>
      </c>
      <c r="D39" s="16">
        <f>B39-C39</f>
        <v>674417587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</row>
    <row r="40" spans="1:30" s="17" customFormat="1" x14ac:dyDescent="0.2">
      <c r="A40" s="15" t="s">
        <v>11</v>
      </c>
      <c r="B40" s="16">
        <v>200644666</v>
      </c>
      <c r="C40" s="16">
        <v>2389908</v>
      </c>
      <c r="D40" s="16">
        <f>B40-C40</f>
        <v>198254758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</row>
    <row r="41" spans="1:30" s="17" customFormat="1" x14ac:dyDescent="0.2">
      <c r="A41" s="15" t="s">
        <v>12</v>
      </c>
      <c r="B41" s="16"/>
      <c r="C41" s="16"/>
      <c r="D41" s="16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</row>
    <row r="42" spans="1:30" s="17" customFormat="1" x14ac:dyDescent="0.2">
      <c r="A42" s="15" t="s">
        <v>17</v>
      </c>
      <c r="B42" s="16"/>
      <c r="C42" s="16"/>
      <c r="D42" s="16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</row>
    <row r="43" spans="1:30" x14ac:dyDescent="0.2">
      <c r="A43" s="19" t="s">
        <v>19</v>
      </c>
      <c r="B43" s="20">
        <f>SUM(B44:B49)</f>
        <v>51474158</v>
      </c>
      <c r="C43" s="20">
        <f>SUM(C44:C49)</f>
        <v>42482076</v>
      </c>
      <c r="D43" s="20">
        <f>SUM(D44:D49)</f>
        <v>8992082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1:30" s="17" customFormat="1" x14ac:dyDescent="0.2">
      <c r="A44" s="15" t="s">
        <v>8</v>
      </c>
      <c r="B44" s="16">
        <v>8340281</v>
      </c>
      <c r="C44" s="16">
        <v>4859276</v>
      </c>
      <c r="D44" s="16">
        <f t="shared" ref="D44:D49" si="4">B44-C44</f>
        <v>3481005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</row>
    <row r="45" spans="1:30" s="17" customFormat="1" x14ac:dyDescent="0.2">
      <c r="A45" s="15" t="s">
        <v>9</v>
      </c>
      <c r="B45" s="16"/>
      <c r="C45" s="16"/>
      <c r="D45" s="16">
        <f t="shared" si="4"/>
        <v>0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s="17" customFormat="1" x14ac:dyDescent="0.2">
      <c r="A46" s="15" t="s">
        <v>10</v>
      </c>
      <c r="B46" s="16">
        <v>1408320</v>
      </c>
      <c r="C46" s="16">
        <v>140666</v>
      </c>
      <c r="D46" s="16">
        <f t="shared" si="4"/>
        <v>1267654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</row>
    <row r="47" spans="1:30" s="17" customFormat="1" x14ac:dyDescent="0.2">
      <c r="A47" s="15" t="s">
        <v>11</v>
      </c>
      <c r="B47" s="16">
        <v>27971606</v>
      </c>
      <c r="C47" s="16">
        <v>23728183</v>
      </c>
      <c r="D47" s="16">
        <f t="shared" si="4"/>
        <v>4243423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</row>
    <row r="48" spans="1:30" s="17" customFormat="1" x14ac:dyDescent="0.2">
      <c r="A48" s="15" t="s">
        <v>12</v>
      </c>
      <c r="B48" s="16">
        <v>9196264</v>
      </c>
      <c r="C48" s="16">
        <v>9196264</v>
      </c>
      <c r="D48" s="16">
        <f t="shared" si="4"/>
        <v>0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</row>
    <row r="49" spans="1:30" s="17" customFormat="1" x14ac:dyDescent="0.2">
      <c r="A49" s="15" t="s">
        <v>17</v>
      </c>
      <c r="B49" s="16">
        <v>4557687</v>
      </c>
      <c r="C49" s="16">
        <v>4557687</v>
      </c>
      <c r="D49" s="16">
        <f t="shared" si="4"/>
        <v>0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</row>
    <row r="50" spans="1:30" x14ac:dyDescent="0.2">
      <c r="A50" s="19" t="s">
        <v>20</v>
      </c>
      <c r="B50" s="20"/>
      <c r="C50" s="20"/>
      <c r="D50" s="20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x14ac:dyDescent="0.2">
      <c r="A51" s="15" t="s">
        <v>8</v>
      </c>
      <c r="B51" s="20"/>
      <c r="C51" s="20"/>
      <c r="D51" s="20"/>
      <c r="G51" s="21"/>
    </row>
    <row r="52" spans="1:30" x14ac:dyDescent="0.2">
      <c r="A52" s="15" t="s">
        <v>9</v>
      </c>
      <c r="B52" s="20"/>
      <c r="C52" s="20"/>
      <c r="D52" s="20"/>
    </row>
    <row r="53" spans="1:30" x14ac:dyDescent="0.2">
      <c r="A53" s="15" t="s">
        <v>10</v>
      </c>
      <c r="B53" s="20"/>
      <c r="C53" s="20"/>
      <c r="D53" s="20"/>
    </row>
    <row r="54" spans="1:30" x14ac:dyDescent="0.2">
      <c r="A54" s="15" t="s">
        <v>11</v>
      </c>
      <c r="B54" s="20"/>
      <c r="C54" s="20"/>
      <c r="D54" s="20"/>
    </row>
    <row r="55" spans="1:30" x14ac:dyDescent="0.2">
      <c r="A55" s="15" t="s">
        <v>12</v>
      </c>
      <c r="B55" s="20"/>
      <c r="C55" s="20"/>
      <c r="D55" s="20"/>
    </row>
    <row r="56" spans="1:30" x14ac:dyDescent="0.2">
      <c r="A56" s="15" t="s">
        <v>17</v>
      </c>
      <c r="B56" s="20"/>
      <c r="C56" s="20"/>
      <c r="D56" s="20"/>
    </row>
    <row r="57" spans="1:30" x14ac:dyDescent="0.2">
      <c r="A57" s="19" t="s">
        <v>21</v>
      </c>
      <c r="B57" s="20">
        <v>127830427</v>
      </c>
      <c r="C57" s="20">
        <v>0</v>
      </c>
      <c r="D57" s="20">
        <v>127830427</v>
      </c>
    </row>
    <row r="58" spans="1:30" x14ac:dyDescent="0.2">
      <c r="A58" s="19" t="s">
        <v>22</v>
      </c>
      <c r="B58" s="20"/>
      <c r="C58" s="20"/>
      <c r="D58" s="20"/>
    </row>
    <row r="59" spans="1:30" s="14" customFormat="1" ht="15" x14ac:dyDescent="0.25">
      <c r="A59" s="22" t="s">
        <v>23</v>
      </c>
      <c r="B59" s="23">
        <f>B58+B57+B50+B43+B36</f>
        <v>1711111029</v>
      </c>
      <c r="C59" s="23">
        <f t="shared" ref="C59:D59" si="5">C58+C57+C50+C43+C36</f>
        <v>457261295</v>
      </c>
      <c r="D59" s="23">
        <f t="shared" si="5"/>
        <v>1253849734</v>
      </c>
    </row>
    <row r="60" spans="1:30" s="17" customFormat="1" ht="13.5" x14ac:dyDescent="0.2">
      <c r="A60" s="15" t="s">
        <v>8</v>
      </c>
      <c r="B60" s="26">
        <f>B44+B37</f>
        <v>349523116</v>
      </c>
      <c r="C60" s="26">
        <f t="shared" ref="C60:D60" si="6">C44+C37</f>
        <v>101687231</v>
      </c>
      <c r="D60" s="26">
        <f t="shared" si="6"/>
        <v>247835885</v>
      </c>
      <c r="F60" s="18"/>
      <c r="G60" s="18"/>
      <c r="H60" s="18"/>
    </row>
    <row r="61" spans="1:30" s="17" customFormat="1" ht="13.5" x14ac:dyDescent="0.2">
      <c r="A61" s="15" t="s">
        <v>9</v>
      </c>
      <c r="B61" s="26">
        <f t="shared" ref="B61:D65" si="7">B45+B38</f>
        <v>0</v>
      </c>
      <c r="C61" s="26">
        <f t="shared" si="7"/>
        <v>0</v>
      </c>
      <c r="D61" s="26">
        <f t="shared" si="7"/>
        <v>0</v>
      </c>
    </row>
    <row r="62" spans="1:30" s="17" customFormat="1" ht="13.5" x14ac:dyDescent="0.2">
      <c r="A62" s="15" t="s">
        <v>10</v>
      </c>
      <c r="B62" s="26">
        <f>B46+B39+B57</f>
        <v>1119217690</v>
      </c>
      <c r="C62" s="26">
        <f t="shared" ref="C62:D62" si="8">C46+C39+C57</f>
        <v>315702022</v>
      </c>
      <c r="D62" s="26">
        <f t="shared" si="8"/>
        <v>803515668</v>
      </c>
    </row>
    <row r="63" spans="1:30" s="17" customFormat="1" ht="13.5" x14ac:dyDescent="0.2">
      <c r="A63" s="15" t="s">
        <v>11</v>
      </c>
      <c r="B63" s="26">
        <f t="shared" si="7"/>
        <v>228616272</v>
      </c>
      <c r="C63" s="26">
        <f t="shared" si="7"/>
        <v>26118091</v>
      </c>
      <c r="D63" s="26">
        <f t="shared" si="7"/>
        <v>202498181</v>
      </c>
    </row>
    <row r="64" spans="1:30" s="17" customFormat="1" ht="13.5" x14ac:dyDescent="0.2">
      <c r="A64" s="15" t="s">
        <v>12</v>
      </c>
      <c r="B64" s="26">
        <f t="shared" si="7"/>
        <v>9196264</v>
      </c>
      <c r="C64" s="26">
        <f t="shared" si="7"/>
        <v>9196264</v>
      </c>
      <c r="D64" s="26">
        <f t="shared" si="7"/>
        <v>0</v>
      </c>
      <c r="G64" s="18"/>
      <c r="H64" s="18"/>
    </row>
    <row r="65" spans="1:9" s="17" customFormat="1" ht="13.5" x14ac:dyDescent="0.2">
      <c r="A65" s="15" t="s">
        <v>17</v>
      </c>
      <c r="B65" s="26">
        <f t="shared" si="7"/>
        <v>4557687</v>
      </c>
      <c r="C65" s="26">
        <f t="shared" si="7"/>
        <v>4557687</v>
      </c>
      <c r="D65" s="26">
        <f t="shared" si="7"/>
        <v>0</v>
      </c>
    </row>
    <row r="66" spans="1:9" x14ac:dyDescent="0.2">
      <c r="A66" s="19" t="s">
        <v>24</v>
      </c>
      <c r="B66" s="20">
        <v>142712806</v>
      </c>
      <c r="C66" s="20">
        <v>84744000</v>
      </c>
      <c r="D66" s="20">
        <f>B66-C66</f>
        <v>57968806</v>
      </c>
      <c r="F66" s="21"/>
    </row>
    <row r="67" spans="1:9" x14ac:dyDescent="0.2">
      <c r="A67" s="19" t="s">
        <v>25</v>
      </c>
      <c r="B67" s="20"/>
      <c r="C67" s="20"/>
      <c r="D67" s="20"/>
    </row>
    <row r="68" spans="1:9" x14ac:dyDescent="0.2">
      <c r="A68" s="19" t="s">
        <v>26</v>
      </c>
      <c r="B68" s="20"/>
      <c r="C68" s="20"/>
      <c r="D68" s="20"/>
    </row>
    <row r="69" spans="1:9" x14ac:dyDescent="0.2">
      <c r="A69" s="19" t="s">
        <v>27</v>
      </c>
      <c r="B69" s="20"/>
      <c r="C69" s="20"/>
      <c r="D69" s="20"/>
    </row>
    <row r="70" spans="1:9" x14ac:dyDescent="0.2">
      <c r="A70" s="19" t="s">
        <v>28</v>
      </c>
      <c r="B70" s="20"/>
      <c r="C70" s="20"/>
      <c r="D70" s="20"/>
    </row>
    <row r="71" spans="1:9" s="14" customFormat="1" ht="15" x14ac:dyDescent="0.25">
      <c r="A71" s="22" t="s">
        <v>29</v>
      </c>
      <c r="B71" s="23">
        <f>B66+B67+B70</f>
        <v>142712806</v>
      </c>
      <c r="C71" s="23">
        <f t="shared" ref="C71:D71" si="9">C66+C67+C70</f>
        <v>84744000</v>
      </c>
      <c r="D71" s="23">
        <f t="shared" si="9"/>
        <v>57968806</v>
      </c>
    </row>
    <row r="72" spans="1:9" x14ac:dyDescent="0.2">
      <c r="A72" s="19" t="s">
        <v>30</v>
      </c>
      <c r="B72" s="20">
        <f t="shared" ref="B72:C72" si="10">SUM(B73:B77)</f>
        <v>540698457</v>
      </c>
      <c r="C72" s="20">
        <f t="shared" si="10"/>
        <v>268139644</v>
      </c>
      <c r="D72" s="20">
        <f>SUM(D73:D77)</f>
        <v>272558813</v>
      </c>
    </row>
    <row r="73" spans="1:9" s="17" customFormat="1" x14ac:dyDescent="0.2">
      <c r="A73" s="15" t="s">
        <v>8</v>
      </c>
      <c r="B73" s="16">
        <v>30000000</v>
      </c>
      <c r="C73" s="16">
        <v>15299976</v>
      </c>
      <c r="D73" s="16">
        <f t="shared" ref="D73:D78" si="11">B73-C73</f>
        <v>14700024</v>
      </c>
    </row>
    <row r="74" spans="1:9" s="17" customFormat="1" x14ac:dyDescent="0.2">
      <c r="A74" s="15" t="s">
        <v>9</v>
      </c>
      <c r="B74" s="16"/>
      <c r="C74" s="16"/>
      <c r="D74" s="16">
        <f t="shared" si="11"/>
        <v>0</v>
      </c>
    </row>
    <row r="75" spans="1:9" s="17" customFormat="1" x14ac:dyDescent="0.2">
      <c r="A75" s="15" t="s">
        <v>10</v>
      </c>
      <c r="B75" s="16">
        <v>508198457</v>
      </c>
      <c r="C75" s="16">
        <v>251564668</v>
      </c>
      <c r="D75" s="16">
        <f t="shared" si="11"/>
        <v>256633789</v>
      </c>
    </row>
    <row r="76" spans="1:9" s="17" customFormat="1" x14ac:dyDescent="0.2">
      <c r="A76" s="15" t="s">
        <v>11</v>
      </c>
      <c r="B76" s="16">
        <v>2500000</v>
      </c>
      <c r="C76" s="16">
        <v>1275000</v>
      </c>
      <c r="D76" s="16">
        <f t="shared" si="11"/>
        <v>1225000</v>
      </c>
    </row>
    <row r="77" spans="1:9" s="17" customFormat="1" x14ac:dyDescent="0.2">
      <c r="A77" s="15" t="s">
        <v>12</v>
      </c>
      <c r="B77" s="16"/>
      <c r="C77" s="16"/>
      <c r="D77" s="16">
        <f t="shared" si="11"/>
        <v>0</v>
      </c>
    </row>
    <row r="78" spans="1:9" s="17" customFormat="1" x14ac:dyDescent="0.2">
      <c r="A78" s="15" t="s">
        <v>17</v>
      </c>
      <c r="B78" s="16"/>
      <c r="C78" s="16"/>
      <c r="D78" s="16">
        <f t="shared" si="11"/>
        <v>0</v>
      </c>
    </row>
    <row r="79" spans="1:9" x14ac:dyDescent="0.2">
      <c r="A79" s="19" t="s">
        <v>31</v>
      </c>
      <c r="B79" s="20"/>
      <c r="C79" s="20"/>
      <c r="D79" s="20"/>
      <c r="G79" s="21"/>
      <c r="H79" s="21"/>
      <c r="I79" s="21"/>
    </row>
    <row r="80" spans="1:9" x14ac:dyDescent="0.2">
      <c r="A80" s="27" t="s">
        <v>32</v>
      </c>
      <c r="B80" s="28">
        <f t="shared" ref="B80:D86" si="12">B72</f>
        <v>540698457</v>
      </c>
      <c r="C80" s="28">
        <f t="shared" si="12"/>
        <v>268139644</v>
      </c>
      <c r="D80" s="28">
        <f t="shared" si="12"/>
        <v>272558813</v>
      </c>
    </row>
    <row r="81" spans="1:10" s="17" customFormat="1" ht="13.5" x14ac:dyDescent="0.2">
      <c r="A81" s="15" t="s">
        <v>8</v>
      </c>
      <c r="B81" s="26">
        <f t="shared" si="12"/>
        <v>30000000</v>
      </c>
      <c r="C81" s="26">
        <f t="shared" si="12"/>
        <v>15299976</v>
      </c>
      <c r="D81" s="26">
        <f t="shared" si="12"/>
        <v>14700024</v>
      </c>
      <c r="G81" s="18"/>
      <c r="H81" s="18"/>
      <c r="I81" s="18"/>
      <c r="J81" s="18"/>
    </row>
    <row r="82" spans="1:10" s="17" customFormat="1" ht="13.5" x14ac:dyDescent="0.2">
      <c r="A82" s="15" t="s">
        <v>9</v>
      </c>
      <c r="B82" s="26">
        <f t="shared" si="12"/>
        <v>0</v>
      </c>
      <c r="C82" s="26">
        <f t="shared" si="12"/>
        <v>0</v>
      </c>
      <c r="D82" s="26">
        <f t="shared" si="12"/>
        <v>0</v>
      </c>
    </row>
    <row r="83" spans="1:10" s="17" customFormat="1" ht="13.5" x14ac:dyDescent="0.2">
      <c r="A83" s="15" t="s">
        <v>10</v>
      </c>
      <c r="B83" s="26">
        <f t="shared" si="12"/>
        <v>508198457</v>
      </c>
      <c r="C83" s="26">
        <f t="shared" si="12"/>
        <v>251564668</v>
      </c>
      <c r="D83" s="26">
        <f t="shared" si="12"/>
        <v>256633789</v>
      </c>
    </row>
    <row r="84" spans="1:10" s="17" customFormat="1" ht="13.5" x14ac:dyDescent="0.2">
      <c r="A84" s="15" t="s">
        <v>11</v>
      </c>
      <c r="B84" s="26">
        <f t="shared" si="12"/>
        <v>2500000</v>
      </c>
      <c r="C84" s="26">
        <f t="shared" si="12"/>
        <v>1275000</v>
      </c>
      <c r="D84" s="26">
        <f t="shared" si="12"/>
        <v>1225000</v>
      </c>
      <c r="G84" s="18"/>
      <c r="H84" s="18"/>
    </row>
    <row r="85" spans="1:10" s="17" customFormat="1" ht="13.5" x14ac:dyDescent="0.2">
      <c r="A85" s="15" t="s">
        <v>12</v>
      </c>
      <c r="B85" s="26">
        <f t="shared" si="12"/>
        <v>0</v>
      </c>
      <c r="C85" s="26">
        <f t="shared" si="12"/>
        <v>0</v>
      </c>
      <c r="D85" s="26">
        <f t="shared" si="12"/>
        <v>0</v>
      </c>
    </row>
    <row r="86" spans="1:10" s="17" customFormat="1" ht="13.5" x14ac:dyDescent="0.2">
      <c r="A86" s="15" t="s">
        <v>17</v>
      </c>
      <c r="B86" s="26">
        <f t="shared" si="12"/>
        <v>0</v>
      </c>
      <c r="C86" s="26">
        <f t="shared" si="12"/>
        <v>0</v>
      </c>
      <c r="D86" s="26">
        <f t="shared" si="12"/>
        <v>0</v>
      </c>
      <c r="F86" s="18"/>
      <c r="G86" s="18"/>
      <c r="H86" s="18"/>
    </row>
    <row r="87" spans="1:10" x14ac:dyDescent="0.2">
      <c r="A87" s="27" t="s">
        <v>33</v>
      </c>
      <c r="B87" s="28">
        <f>B80+B71+B59+B29</f>
        <v>2403537986</v>
      </c>
      <c r="C87" s="28">
        <f>C80+C71+C59+C29</f>
        <v>817963207</v>
      </c>
      <c r="D87" s="28">
        <f>D80+D71+D59+D29</f>
        <v>1585574779</v>
      </c>
    </row>
    <row r="88" spans="1:10" x14ac:dyDescent="0.2">
      <c r="A88" s="27" t="s">
        <v>34</v>
      </c>
      <c r="B88" s="28">
        <v>783000</v>
      </c>
      <c r="C88" s="28"/>
      <c r="D88" s="28">
        <v>783000</v>
      </c>
      <c r="F88" s="21"/>
    </row>
    <row r="89" spans="1:10" x14ac:dyDescent="0.2">
      <c r="A89" s="15" t="s">
        <v>35</v>
      </c>
      <c r="B89" s="28"/>
      <c r="C89" s="28"/>
      <c r="D89" s="28"/>
    </row>
    <row r="90" spans="1:10" x14ac:dyDescent="0.2">
      <c r="A90" s="27" t="s">
        <v>36</v>
      </c>
      <c r="B90" s="28"/>
      <c r="C90" s="28"/>
      <c r="D90" s="28"/>
    </row>
    <row r="91" spans="1:10" x14ac:dyDescent="0.2">
      <c r="A91" s="27" t="s">
        <v>37</v>
      </c>
      <c r="B91" s="28"/>
      <c r="C91" s="28"/>
      <c r="D91" s="28"/>
      <c r="F91" s="21"/>
    </row>
    <row r="92" spans="1:10" x14ac:dyDescent="0.2">
      <c r="A92" s="19" t="s">
        <v>38</v>
      </c>
      <c r="B92" s="20"/>
      <c r="C92" s="20"/>
      <c r="D92" s="20"/>
    </row>
    <row r="93" spans="1:10" x14ac:dyDescent="0.2">
      <c r="A93" s="19" t="s">
        <v>39</v>
      </c>
      <c r="B93" s="20">
        <v>251175</v>
      </c>
      <c r="C93" s="20">
        <v>0</v>
      </c>
      <c r="D93" s="20">
        <f>B93-C93</f>
        <v>251175</v>
      </c>
    </row>
    <row r="94" spans="1:10" x14ac:dyDescent="0.2">
      <c r="A94" s="19" t="s">
        <v>40</v>
      </c>
      <c r="B94" s="20">
        <v>117540462</v>
      </c>
      <c r="C94" s="20">
        <v>0</v>
      </c>
      <c r="D94" s="20">
        <f t="shared" ref="D94:D96" si="13">B94-C94</f>
        <v>117540462</v>
      </c>
    </row>
    <row r="95" spans="1:10" x14ac:dyDescent="0.2">
      <c r="A95" s="19" t="s">
        <v>41</v>
      </c>
      <c r="B95" s="20"/>
      <c r="C95" s="20"/>
      <c r="D95" s="20">
        <f t="shared" si="13"/>
        <v>0</v>
      </c>
    </row>
    <row r="96" spans="1:10" x14ac:dyDescent="0.2">
      <c r="A96" s="27" t="s">
        <v>42</v>
      </c>
      <c r="B96" s="28">
        <f>SUM(B93:B95)</f>
        <v>117791637</v>
      </c>
      <c r="C96" s="28">
        <f>SUM(C93:C95)</f>
        <v>0</v>
      </c>
      <c r="D96" s="28">
        <f t="shared" si="13"/>
        <v>117791637</v>
      </c>
    </row>
    <row r="97" spans="1:4" x14ac:dyDescent="0.2">
      <c r="A97" s="27" t="s">
        <v>43</v>
      </c>
      <c r="B97" s="28">
        <v>56958158</v>
      </c>
      <c r="C97" s="28"/>
      <c r="D97" s="28">
        <v>56958158</v>
      </c>
    </row>
    <row r="98" spans="1:4" x14ac:dyDescent="0.2">
      <c r="A98" s="27" t="s">
        <v>44</v>
      </c>
      <c r="B98" s="28">
        <v>0</v>
      </c>
      <c r="C98" s="28"/>
      <c r="D98" s="28">
        <v>0</v>
      </c>
    </row>
    <row r="99" spans="1:4" x14ac:dyDescent="0.2">
      <c r="A99" s="19" t="s">
        <v>45</v>
      </c>
      <c r="B99" s="20">
        <v>47685124</v>
      </c>
      <c r="C99" s="20"/>
      <c r="D99" s="20">
        <f>B99</f>
        <v>47685124</v>
      </c>
    </row>
    <row r="100" spans="1:4" x14ac:dyDescent="0.2">
      <c r="A100" s="19" t="s">
        <v>46</v>
      </c>
      <c r="B100" s="20"/>
      <c r="C100" s="20"/>
      <c r="D100" s="20">
        <f t="shared" ref="D100:D107" si="14">B100</f>
        <v>0</v>
      </c>
    </row>
    <row r="101" spans="1:4" x14ac:dyDescent="0.2">
      <c r="A101" s="19" t="s">
        <v>47</v>
      </c>
      <c r="B101" s="20"/>
      <c r="C101" s="20"/>
      <c r="D101" s="20">
        <f t="shared" si="14"/>
        <v>0</v>
      </c>
    </row>
    <row r="102" spans="1:4" x14ac:dyDescent="0.2">
      <c r="A102" s="19" t="s">
        <v>48</v>
      </c>
      <c r="B102" s="20">
        <v>60000</v>
      </c>
      <c r="C102" s="20">
        <v>0</v>
      </c>
      <c r="D102" s="20">
        <f t="shared" si="14"/>
        <v>60000</v>
      </c>
    </row>
    <row r="103" spans="1:4" x14ac:dyDescent="0.2">
      <c r="A103" s="19" t="s">
        <v>49</v>
      </c>
      <c r="B103" s="20"/>
      <c r="C103" s="20"/>
      <c r="D103" s="20">
        <f t="shared" si="14"/>
        <v>0</v>
      </c>
    </row>
    <row r="104" spans="1:4" ht="25.5" x14ac:dyDescent="0.2">
      <c r="A104" s="19" t="s">
        <v>50</v>
      </c>
      <c r="B104" s="20"/>
      <c r="C104" s="20"/>
      <c r="D104" s="20">
        <f t="shared" si="14"/>
        <v>0</v>
      </c>
    </row>
    <row r="105" spans="1:4" x14ac:dyDescent="0.2">
      <c r="A105" s="19" t="s">
        <v>51</v>
      </c>
      <c r="B105" s="20"/>
      <c r="C105" s="20"/>
      <c r="D105" s="20">
        <f t="shared" si="14"/>
        <v>0</v>
      </c>
    </row>
    <row r="106" spans="1:4" x14ac:dyDescent="0.2">
      <c r="A106" s="19" t="s">
        <v>52</v>
      </c>
      <c r="B106" s="20"/>
      <c r="C106" s="20"/>
      <c r="D106" s="20">
        <f t="shared" si="14"/>
        <v>0</v>
      </c>
    </row>
    <row r="107" spans="1:4" x14ac:dyDescent="0.2">
      <c r="A107" s="19" t="s">
        <v>53</v>
      </c>
      <c r="B107" s="20"/>
      <c r="C107" s="20"/>
      <c r="D107" s="20">
        <f t="shared" si="14"/>
        <v>0</v>
      </c>
    </row>
    <row r="108" spans="1:4" x14ac:dyDescent="0.2">
      <c r="A108" s="27" t="s">
        <v>54</v>
      </c>
      <c r="B108" s="28">
        <f>SUM(B99:B105)</f>
        <v>47745124</v>
      </c>
      <c r="C108" s="28">
        <f>SUM(C99:C105)</f>
        <v>0</v>
      </c>
      <c r="D108" s="28">
        <f>SUM(D99:D105)</f>
        <v>47745124</v>
      </c>
    </row>
    <row r="109" spans="1:4" x14ac:dyDescent="0.2">
      <c r="A109" s="27" t="s">
        <v>55</v>
      </c>
      <c r="B109" s="28">
        <f>B108+B98+B97</f>
        <v>104703282</v>
      </c>
      <c r="C109" s="28">
        <f t="shared" ref="C109:D109" si="15">C108+C98+C97</f>
        <v>0</v>
      </c>
      <c r="D109" s="28">
        <f t="shared" si="15"/>
        <v>104703282</v>
      </c>
    </row>
    <row r="110" spans="1:4" x14ac:dyDescent="0.2">
      <c r="A110" s="29" t="s">
        <v>56</v>
      </c>
      <c r="B110" s="20">
        <v>31648976</v>
      </c>
      <c r="C110" s="20"/>
      <c r="D110" s="20">
        <f>B110</f>
        <v>31648976</v>
      </c>
    </row>
    <row r="111" spans="1:4" x14ac:dyDescent="0.2">
      <c r="A111" s="29" t="s">
        <v>57</v>
      </c>
      <c r="B111" s="20">
        <v>-31563144</v>
      </c>
      <c r="C111" s="20"/>
      <c r="D111" s="20">
        <v>-31563144</v>
      </c>
    </row>
    <row r="112" spans="1:4" x14ac:dyDescent="0.2">
      <c r="A112" s="29" t="s">
        <v>58</v>
      </c>
      <c r="B112" s="20">
        <v>0</v>
      </c>
      <c r="C112" s="20"/>
      <c r="D112" s="20">
        <f t="shared" ref="D112" si="16">B112</f>
        <v>0</v>
      </c>
    </row>
    <row r="113" spans="1:4" x14ac:dyDescent="0.2">
      <c r="A113" s="30" t="s">
        <v>59</v>
      </c>
      <c r="B113" s="28">
        <f>SUM(B110:B112)</f>
        <v>85832</v>
      </c>
      <c r="C113" s="28">
        <f t="shared" ref="C113:D113" si="17">SUM(C110:C112)</f>
        <v>0</v>
      </c>
      <c r="D113" s="28">
        <f t="shared" si="17"/>
        <v>85832</v>
      </c>
    </row>
    <row r="114" spans="1:4" x14ac:dyDescent="0.2">
      <c r="A114" s="19" t="s">
        <v>60</v>
      </c>
      <c r="B114" s="20"/>
      <c r="C114" s="20"/>
      <c r="D114" s="20"/>
    </row>
    <row r="115" spans="1:4" x14ac:dyDescent="0.2">
      <c r="A115" s="19" t="s">
        <v>61</v>
      </c>
      <c r="B115" s="20"/>
      <c r="C115" s="20"/>
      <c r="D115" s="20"/>
    </row>
    <row r="116" spans="1:4" x14ac:dyDescent="0.2">
      <c r="A116" s="19" t="s">
        <v>62</v>
      </c>
      <c r="B116" s="20"/>
      <c r="C116" s="20"/>
      <c r="D116" s="20"/>
    </row>
    <row r="117" spans="1:4" x14ac:dyDescent="0.2">
      <c r="A117" s="27" t="s">
        <v>63</v>
      </c>
      <c r="B117" s="28"/>
      <c r="C117" s="28"/>
      <c r="D117" s="28"/>
    </row>
    <row r="118" spans="1:4" x14ac:dyDescent="0.2">
      <c r="A118" s="31" t="s">
        <v>64</v>
      </c>
      <c r="B118" s="32">
        <f>B117+B113+B109+B96+B91+B87</f>
        <v>2626118737</v>
      </c>
      <c r="C118" s="32">
        <f t="shared" ref="C118" si="18">C117+C113+C109+C96+C91+C87</f>
        <v>817963207</v>
      </c>
      <c r="D118" s="32">
        <f>D117+D113+D109+D96+D91+D87+D88</f>
        <v>1808938530</v>
      </c>
    </row>
    <row r="119" spans="1:4" x14ac:dyDescent="0.2">
      <c r="A119" s="31" t="s">
        <v>65</v>
      </c>
      <c r="B119" s="33"/>
      <c r="C119" s="33"/>
      <c r="D119" s="33"/>
    </row>
    <row r="120" spans="1:4" x14ac:dyDescent="0.2">
      <c r="A120" s="19" t="s">
        <v>66</v>
      </c>
      <c r="B120" s="20">
        <v>1888645241</v>
      </c>
      <c r="C120" s="20">
        <v>0</v>
      </c>
      <c r="D120" s="20">
        <f>B120</f>
        <v>1888645241</v>
      </c>
    </row>
    <row r="121" spans="1:4" x14ac:dyDescent="0.2">
      <c r="A121" s="19" t="s">
        <v>67</v>
      </c>
      <c r="B121" s="20"/>
      <c r="C121" s="20"/>
      <c r="D121" s="20">
        <f t="shared" ref="D121:D125" si="19">B121</f>
        <v>0</v>
      </c>
    </row>
    <row r="122" spans="1:4" x14ac:dyDescent="0.2">
      <c r="A122" s="19" t="s">
        <v>68</v>
      </c>
      <c r="B122" s="20">
        <v>17977921</v>
      </c>
      <c r="C122" s="20">
        <v>0</v>
      </c>
      <c r="D122" s="20">
        <f t="shared" si="19"/>
        <v>17977921</v>
      </c>
    </row>
    <row r="123" spans="1:4" x14ac:dyDescent="0.2">
      <c r="A123" s="19" t="s">
        <v>69</v>
      </c>
      <c r="B123" s="20">
        <v>-494974834</v>
      </c>
      <c r="C123" s="20">
        <v>0</v>
      </c>
      <c r="D123" s="20">
        <f t="shared" si="19"/>
        <v>-494974834</v>
      </c>
    </row>
    <row r="124" spans="1:4" x14ac:dyDescent="0.2">
      <c r="A124" s="19" t="s">
        <v>70</v>
      </c>
      <c r="B124" s="20"/>
      <c r="C124" s="20"/>
      <c r="D124" s="20">
        <f t="shared" si="19"/>
        <v>0</v>
      </c>
    </row>
    <row r="125" spans="1:4" x14ac:dyDescent="0.2">
      <c r="A125" s="19" t="s">
        <v>71</v>
      </c>
      <c r="B125" s="20">
        <v>-20932597</v>
      </c>
      <c r="C125" s="20">
        <v>0</v>
      </c>
      <c r="D125" s="20">
        <f t="shared" si="19"/>
        <v>-20932597</v>
      </c>
    </row>
    <row r="126" spans="1:4" x14ac:dyDescent="0.2">
      <c r="A126" s="27" t="s">
        <v>72</v>
      </c>
      <c r="B126" s="28">
        <f>SUM(B120:B125)</f>
        <v>1390715731</v>
      </c>
      <c r="C126" s="28">
        <f>SUM(C120:C125)</f>
        <v>0</v>
      </c>
      <c r="D126" s="28">
        <f>SUM(D120:D125)</f>
        <v>1390715731</v>
      </c>
    </row>
    <row r="127" spans="1:4" x14ac:dyDescent="0.2">
      <c r="A127" s="27" t="s">
        <v>73</v>
      </c>
      <c r="B127" s="28">
        <v>748437</v>
      </c>
      <c r="C127" s="28">
        <v>0</v>
      </c>
      <c r="D127" s="28">
        <f>B127</f>
        <v>748437</v>
      </c>
    </row>
    <row r="128" spans="1:4" x14ac:dyDescent="0.2">
      <c r="A128" s="27" t="s">
        <v>74</v>
      </c>
      <c r="B128" s="28">
        <v>6061224</v>
      </c>
      <c r="C128" s="28">
        <v>0</v>
      </c>
      <c r="D128" s="28">
        <f t="shared" ref="D128:D137" si="20">B128</f>
        <v>6061224</v>
      </c>
    </row>
    <row r="129" spans="1:4" s="17" customFormat="1" x14ac:dyDescent="0.2">
      <c r="A129" s="34" t="s">
        <v>75</v>
      </c>
      <c r="B129" s="16">
        <v>4706601</v>
      </c>
      <c r="C129" s="16">
        <v>0</v>
      </c>
      <c r="D129" s="20">
        <f t="shared" si="20"/>
        <v>4706601</v>
      </c>
    </row>
    <row r="130" spans="1:4" s="17" customFormat="1" x14ac:dyDescent="0.2">
      <c r="A130" s="34" t="s">
        <v>76</v>
      </c>
      <c r="B130" s="16"/>
      <c r="C130" s="16"/>
      <c r="D130" s="20">
        <f t="shared" si="20"/>
        <v>0</v>
      </c>
    </row>
    <row r="131" spans="1:4" s="17" customFormat="1" x14ac:dyDescent="0.2">
      <c r="A131" s="34" t="s">
        <v>77</v>
      </c>
      <c r="B131" s="16"/>
      <c r="C131" s="16"/>
      <c r="D131" s="20">
        <f t="shared" si="20"/>
        <v>0</v>
      </c>
    </row>
    <row r="132" spans="1:4" s="17" customFormat="1" x14ac:dyDescent="0.2">
      <c r="A132" s="34" t="s">
        <v>78</v>
      </c>
      <c r="B132" s="16"/>
      <c r="C132" s="16"/>
      <c r="D132" s="20">
        <f t="shared" si="20"/>
        <v>0</v>
      </c>
    </row>
    <row r="133" spans="1:4" s="17" customFormat="1" ht="25.5" x14ac:dyDescent="0.2">
      <c r="A133" s="34" t="s">
        <v>79</v>
      </c>
      <c r="B133" s="16"/>
      <c r="C133" s="16"/>
      <c r="D133" s="20">
        <f t="shared" si="20"/>
        <v>0</v>
      </c>
    </row>
    <row r="134" spans="1:4" s="17" customFormat="1" ht="16.5" customHeight="1" x14ac:dyDescent="0.2">
      <c r="A134" s="34" t="s">
        <v>80</v>
      </c>
      <c r="B134" s="16"/>
      <c r="C134" s="16"/>
      <c r="D134" s="20">
        <f t="shared" si="20"/>
        <v>0</v>
      </c>
    </row>
    <row r="135" spans="1:4" s="17" customFormat="1" x14ac:dyDescent="0.2">
      <c r="A135" s="34" t="s">
        <v>81</v>
      </c>
      <c r="B135" s="16"/>
      <c r="C135" s="16"/>
      <c r="D135" s="20">
        <f t="shared" si="20"/>
        <v>0</v>
      </c>
    </row>
    <row r="136" spans="1:4" s="17" customFormat="1" x14ac:dyDescent="0.2">
      <c r="A136" s="34" t="s">
        <v>82</v>
      </c>
      <c r="B136" s="16">
        <v>2957421</v>
      </c>
      <c r="C136" s="16"/>
      <c r="D136" s="20">
        <f t="shared" si="20"/>
        <v>2957421</v>
      </c>
    </row>
    <row r="137" spans="1:4" s="17" customFormat="1" x14ac:dyDescent="0.2">
      <c r="A137" s="34" t="s">
        <v>83</v>
      </c>
      <c r="B137" s="16"/>
      <c r="C137" s="16"/>
      <c r="D137" s="20">
        <f t="shared" si="20"/>
        <v>0</v>
      </c>
    </row>
    <row r="138" spans="1:4" s="17" customFormat="1" x14ac:dyDescent="0.2">
      <c r="A138" s="34" t="s">
        <v>84</v>
      </c>
      <c r="B138" s="16"/>
      <c r="C138" s="16"/>
      <c r="D138" s="16"/>
    </row>
    <row r="139" spans="1:4" s="7" customFormat="1" x14ac:dyDescent="0.2">
      <c r="A139" s="35" t="s">
        <v>85</v>
      </c>
      <c r="B139" s="28">
        <f>SUM(B129:B138)</f>
        <v>7664022</v>
      </c>
      <c r="C139" s="28">
        <f t="shared" ref="C139:D139" si="21">SUM(C129:C138)</f>
        <v>0</v>
      </c>
      <c r="D139" s="28">
        <f t="shared" si="21"/>
        <v>7664022</v>
      </c>
    </row>
    <row r="140" spans="1:4" x14ac:dyDescent="0.2">
      <c r="A140" s="27" t="s">
        <v>86</v>
      </c>
      <c r="B140" s="28">
        <f>B139+B128+B127</f>
        <v>14473683</v>
      </c>
      <c r="C140" s="28">
        <f t="shared" ref="C140:D140" si="22">C139+C128+C127</f>
        <v>0</v>
      </c>
      <c r="D140" s="28">
        <f t="shared" si="22"/>
        <v>14473683</v>
      </c>
    </row>
    <row r="141" spans="1:4" x14ac:dyDescent="0.2">
      <c r="A141" s="27" t="s">
        <v>87</v>
      </c>
      <c r="B141" s="28"/>
      <c r="C141" s="28"/>
      <c r="D141" s="28"/>
    </row>
    <row r="142" spans="1:4" x14ac:dyDescent="0.2">
      <c r="A142" s="19" t="s">
        <v>88</v>
      </c>
      <c r="B142" s="20"/>
      <c r="C142" s="20"/>
      <c r="D142" s="20"/>
    </row>
    <row r="143" spans="1:4" x14ac:dyDescent="0.2">
      <c r="A143" s="19" t="s">
        <v>89</v>
      </c>
      <c r="B143" s="20">
        <v>14619860</v>
      </c>
      <c r="C143" s="20">
        <v>0</v>
      </c>
      <c r="D143" s="20">
        <f>B143</f>
        <v>14619860</v>
      </c>
    </row>
    <row r="144" spans="1:4" x14ac:dyDescent="0.2">
      <c r="A144" s="19" t="s">
        <v>90</v>
      </c>
      <c r="B144" s="20">
        <v>389129256</v>
      </c>
      <c r="C144" s="20"/>
      <c r="D144" s="20">
        <f>B144</f>
        <v>389129256</v>
      </c>
    </row>
    <row r="145" spans="1:4" x14ac:dyDescent="0.2">
      <c r="A145" s="27" t="s">
        <v>91</v>
      </c>
      <c r="B145" s="28">
        <f t="shared" ref="B145:C145" si="23">SUM(B142:B144)</f>
        <v>403749116</v>
      </c>
      <c r="C145" s="28">
        <f t="shared" si="23"/>
        <v>0</v>
      </c>
      <c r="D145" s="28">
        <f>SUM(D142:D144)</f>
        <v>403749116</v>
      </c>
    </row>
    <row r="146" spans="1:4" x14ac:dyDescent="0.2">
      <c r="A146" s="31" t="s">
        <v>92</v>
      </c>
      <c r="B146" s="32">
        <f>B145+B141+B140+B126</f>
        <v>1808938530</v>
      </c>
      <c r="C146" s="32">
        <f t="shared" ref="C146:D146" si="24">C145+C141+C140+C126</f>
        <v>0</v>
      </c>
      <c r="D146" s="32">
        <f t="shared" si="24"/>
        <v>1808938530</v>
      </c>
    </row>
    <row r="147" spans="1:4" x14ac:dyDescent="0.2">
      <c r="A147" s="33" t="s">
        <v>93</v>
      </c>
      <c r="B147" s="36">
        <v>71264548</v>
      </c>
      <c r="C147" s="36">
        <v>14315269</v>
      </c>
      <c r="D147" s="36">
        <f>B147-C147</f>
        <v>56949279</v>
      </c>
    </row>
    <row r="148" spans="1:4" x14ac:dyDescent="0.2">
      <c r="A148" s="33"/>
      <c r="B148" s="36"/>
      <c r="C148" s="36"/>
      <c r="D148" s="36"/>
    </row>
    <row r="149" spans="1:4" x14ac:dyDescent="0.2">
      <c r="A149" s="33"/>
      <c r="B149" s="36"/>
      <c r="C149" s="36"/>
      <c r="D149" s="36"/>
    </row>
    <row r="150" spans="1:4" x14ac:dyDescent="0.2">
      <c r="A150" s="33"/>
      <c r="B150" s="36"/>
      <c r="C150" s="36"/>
      <c r="D150" s="36"/>
    </row>
    <row r="151" spans="1:4" x14ac:dyDescent="0.2">
      <c r="A151" s="33" t="s">
        <v>94</v>
      </c>
      <c r="B151" s="36">
        <v>0</v>
      </c>
      <c r="C151" s="36"/>
      <c r="D151" s="36">
        <v>0</v>
      </c>
    </row>
    <row r="152" spans="1:4" x14ac:dyDescent="0.2">
      <c r="A152" s="33"/>
      <c r="B152" s="36"/>
      <c r="C152" s="36"/>
      <c r="D152" s="36"/>
    </row>
    <row r="153" spans="1:4" x14ac:dyDescent="0.2">
      <c r="A153" s="33"/>
      <c r="B153" s="36"/>
      <c r="C153" s="36"/>
      <c r="D153" s="36"/>
    </row>
    <row r="154" spans="1:4" x14ac:dyDescent="0.2">
      <c r="A154" s="33"/>
      <c r="B154" s="36"/>
      <c r="C154" s="36"/>
      <c r="D154" s="36"/>
    </row>
    <row r="155" spans="1:4" x14ac:dyDescent="0.2">
      <c r="A155" s="33" t="s">
        <v>95</v>
      </c>
      <c r="B155" s="36">
        <v>0</v>
      </c>
      <c r="C155" s="36"/>
      <c r="D155" s="36">
        <v>0</v>
      </c>
    </row>
    <row r="156" spans="1:4" x14ac:dyDescent="0.2">
      <c r="A156" s="33"/>
      <c r="B156" s="36"/>
      <c r="C156" s="36"/>
      <c r="D156" s="36"/>
    </row>
    <row r="157" spans="1:4" x14ac:dyDescent="0.2">
      <c r="A157" s="33"/>
      <c r="B157" s="36"/>
      <c r="C157" s="36"/>
      <c r="D157" s="36"/>
    </row>
    <row r="158" spans="1:4" x14ac:dyDescent="0.2">
      <c r="A158" s="33"/>
      <c r="B158" s="36"/>
      <c r="C158" s="36"/>
      <c r="D158" s="36"/>
    </row>
    <row r="159" spans="1:4" x14ac:dyDescent="0.2">
      <c r="A159" s="33" t="s">
        <v>96</v>
      </c>
      <c r="B159" s="36">
        <v>0</v>
      </c>
      <c r="C159" s="36"/>
      <c r="D159" s="36">
        <v>0</v>
      </c>
    </row>
    <row r="160" spans="1:4" x14ac:dyDescent="0.2">
      <c r="A160" s="33"/>
      <c r="B160" s="36"/>
      <c r="C160" s="36"/>
      <c r="D160" s="36"/>
    </row>
    <row r="161" spans="1:4" x14ac:dyDescent="0.2">
      <c r="A161" s="33"/>
      <c r="B161" s="36"/>
      <c r="C161" s="36"/>
      <c r="D161" s="36"/>
    </row>
    <row r="162" spans="1:4" x14ac:dyDescent="0.2">
      <c r="A162" s="33"/>
      <c r="B162" s="36"/>
      <c r="C162" s="36"/>
      <c r="D162" s="36"/>
    </row>
    <row r="163" spans="1:4" x14ac:dyDescent="0.2">
      <c r="A163" s="33" t="s">
        <v>97</v>
      </c>
      <c r="B163" s="36">
        <v>0</v>
      </c>
      <c r="C163" s="36"/>
      <c r="D163" s="36">
        <v>0</v>
      </c>
    </row>
    <row r="164" spans="1:4" x14ac:dyDescent="0.2">
      <c r="A164" s="33"/>
      <c r="B164" s="36"/>
      <c r="C164" s="36"/>
      <c r="D164" s="36"/>
    </row>
    <row r="165" spans="1:4" x14ac:dyDescent="0.2">
      <c r="A165" s="33"/>
      <c r="B165" s="36"/>
      <c r="C165" s="36"/>
      <c r="D165" s="36"/>
    </row>
    <row r="166" spans="1:4" x14ac:dyDescent="0.2">
      <c r="A166" s="33"/>
      <c r="B166" s="36"/>
      <c r="C166" s="36"/>
      <c r="D166" s="36"/>
    </row>
    <row r="167" spans="1:4" x14ac:dyDescent="0.2">
      <c r="A167" s="33" t="s">
        <v>98</v>
      </c>
      <c r="B167" s="36">
        <v>0</v>
      </c>
      <c r="C167" s="36"/>
      <c r="D167" s="36">
        <v>0</v>
      </c>
    </row>
    <row r="168" spans="1:4" x14ac:dyDescent="0.2">
      <c r="A168" s="33"/>
      <c r="B168" s="36"/>
      <c r="C168" s="36"/>
      <c r="D168" s="36"/>
    </row>
    <row r="169" spans="1:4" x14ac:dyDescent="0.2">
      <c r="A169" s="33"/>
      <c r="B169" s="36"/>
      <c r="C169" s="36"/>
      <c r="D169" s="36"/>
    </row>
    <row r="170" spans="1:4" x14ac:dyDescent="0.2">
      <c r="A170" s="33"/>
      <c r="B170" s="36"/>
      <c r="C170" s="36"/>
      <c r="D170" s="36"/>
    </row>
    <row r="171" spans="1:4" x14ac:dyDescent="0.2">
      <c r="A171" s="37" t="s">
        <v>99</v>
      </c>
      <c r="B171" s="36">
        <v>0</v>
      </c>
      <c r="C171" s="36"/>
      <c r="D171" s="36">
        <v>0</v>
      </c>
    </row>
    <row r="172" spans="1:4" x14ac:dyDescent="0.2">
      <c r="A172" s="33"/>
      <c r="B172" s="36"/>
      <c r="C172" s="36"/>
      <c r="D172" s="36"/>
    </row>
    <row r="173" spans="1:4" x14ac:dyDescent="0.2">
      <c r="A173" s="33"/>
      <c r="B173" s="36"/>
      <c r="C173" s="36"/>
      <c r="D173" s="36"/>
    </row>
    <row r="174" spans="1:4" x14ac:dyDescent="0.2">
      <c r="A174" s="33"/>
      <c r="B174" s="36"/>
      <c r="C174" s="36"/>
      <c r="D174" s="36"/>
    </row>
    <row r="175" spans="1:4" x14ac:dyDescent="0.2">
      <c r="A175" s="33"/>
      <c r="B175" s="36"/>
      <c r="C175" s="36"/>
      <c r="D175" s="36"/>
    </row>
    <row r="176" spans="1:4" x14ac:dyDescent="0.2">
      <c r="A176" s="33"/>
      <c r="B176" s="36"/>
      <c r="C176" s="36"/>
      <c r="D176" s="36"/>
    </row>
  </sheetData>
  <mergeCells count="3">
    <mergeCell ref="A1:D1"/>
    <mergeCell ref="A2:D2"/>
    <mergeCell ref="A3:D3"/>
  </mergeCells>
  <pageMargins left="0.70866141732283516" right="0.70866141732283516" top="0.74803149606299213" bottom="0.74803149606299213" header="0.31496062992126012" footer="0.31496062992126012"/>
  <pageSetup paperSize="9" scale="68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E3BCC-3683-4E70-95B9-CFED2B0425C0}">
  <dimension ref="A1:F151"/>
  <sheetViews>
    <sheetView tabSelected="1" workbookViewId="0">
      <selection activeCell="A5" sqref="A5"/>
    </sheetView>
  </sheetViews>
  <sheetFormatPr defaultRowHeight="15" x14ac:dyDescent="0.25"/>
  <cols>
    <col min="1" max="1" width="85.85546875" style="14" customWidth="1"/>
    <col min="2" max="2" width="13.42578125" style="14" customWidth="1"/>
    <col min="3" max="3" width="14.5703125" style="14" customWidth="1"/>
    <col min="4" max="4" width="16.85546875" style="14" customWidth="1"/>
    <col min="5" max="5" width="9.140625" style="14" customWidth="1"/>
    <col min="6" max="16384" width="9.140625" style="14"/>
  </cols>
  <sheetData>
    <row r="1" spans="1:5" ht="15.75" x14ac:dyDescent="0.25">
      <c r="A1" s="1"/>
      <c r="B1" s="1"/>
      <c r="C1" s="1"/>
      <c r="D1" s="1"/>
    </row>
    <row r="2" spans="1:5" ht="22.5" customHeight="1" x14ac:dyDescent="0.3">
      <c r="A2" s="3" t="s">
        <v>108</v>
      </c>
      <c r="B2" s="3"/>
      <c r="C2" s="3"/>
      <c r="D2" s="3"/>
      <c r="E2" s="38"/>
    </row>
    <row r="3" spans="1:5" ht="24" customHeight="1" x14ac:dyDescent="0.35">
      <c r="A3" s="5" t="s">
        <v>109</v>
      </c>
      <c r="B3" s="5"/>
      <c r="C3" s="5"/>
      <c r="D3" s="5"/>
      <c r="E3" s="38"/>
    </row>
    <row r="4" spans="1:5" ht="24" customHeight="1" x14ac:dyDescent="0.35">
      <c r="A4" s="39"/>
      <c r="B4" s="38"/>
      <c r="C4" s="38"/>
      <c r="D4" s="38"/>
      <c r="E4" s="38"/>
    </row>
    <row r="5" spans="1:5" x14ac:dyDescent="0.25">
      <c r="A5" s="40" t="s">
        <v>100</v>
      </c>
      <c r="D5" s="14" t="s">
        <v>1</v>
      </c>
    </row>
    <row r="6" spans="1:5" ht="26.25" x14ac:dyDescent="0.25">
      <c r="A6" s="41" t="s">
        <v>2</v>
      </c>
      <c r="B6" s="42" t="s">
        <v>3</v>
      </c>
      <c r="C6" s="42" t="s">
        <v>101</v>
      </c>
      <c r="D6" s="42" t="s">
        <v>5</v>
      </c>
    </row>
    <row r="7" spans="1:5" x14ac:dyDescent="0.25">
      <c r="A7" s="43" t="s">
        <v>6</v>
      </c>
      <c r="B7" s="11"/>
      <c r="C7" s="11"/>
      <c r="D7" s="11"/>
    </row>
    <row r="8" spans="1:5" x14ac:dyDescent="0.25">
      <c r="A8" s="19" t="s">
        <v>7</v>
      </c>
      <c r="B8" s="20"/>
      <c r="C8" s="20"/>
      <c r="D8" s="20"/>
    </row>
    <row r="9" spans="1:5" x14ac:dyDescent="0.25">
      <c r="A9" s="44" t="s">
        <v>8</v>
      </c>
      <c r="B9" s="20"/>
      <c r="C9" s="20"/>
      <c r="D9" s="20"/>
    </row>
    <row r="10" spans="1:5" x14ac:dyDescent="0.25">
      <c r="A10" s="44" t="s">
        <v>9</v>
      </c>
      <c r="B10" s="20"/>
      <c r="C10" s="20"/>
      <c r="D10" s="20"/>
    </row>
    <row r="11" spans="1:5" x14ac:dyDescent="0.25">
      <c r="A11" s="44" t="s">
        <v>10</v>
      </c>
      <c r="B11" s="20"/>
      <c r="C11" s="20"/>
      <c r="D11" s="20"/>
    </row>
    <row r="12" spans="1:5" x14ac:dyDescent="0.25">
      <c r="A12" s="44" t="s">
        <v>11</v>
      </c>
      <c r="B12" s="20"/>
      <c r="C12" s="20"/>
      <c r="D12" s="20"/>
    </row>
    <row r="13" spans="1:5" x14ac:dyDescent="0.25">
      <c r="A13" s="44" t="s">
        <v>12</v>
      </c>
      <c r="B13" s="20"/>
      <c r="C13" s="20"/>
      <c r="D13" s="20"/>
    </row>
    <row r="14" spans="1:5" x14ac:dyDescent="0.25">
      <c r="A14" s="44" t="s">
        <v>13</v>
      </c>
      <c r="B14" s="20"/>
      <c r="C14" s="20"/>
      <c r="D14" s="20"/>
    </row>
    <row r="15" spans="1:5" x14ac:dyDescent="0.25">
      <c r="A15" s="19" t="s">
        <v>14</v>
      </c>
      <c r="B15" s="20">
        <v>236220</v>
      </c>
      <c r="C15" s="20">
        <v>236220</v>
      </c>
      <c r="D15" s="20">
        <f>B15-C15</f>
        <v>0</v>
      </c>
    </row>
    <row r="16" spans="1:5" x14ac:dyDescent="0.25">
      <c r="A16" s="44" t="s">
        <v>8</v>
      </c>
      <c r="B16" s="20"/>
      <c r="C16" s="20"/>
      <c r="D16" s="20"/>
    </row>
    <row r="17" spans="1:4" x14ac:dyDescent="0.25">
      <c r="A17" s="44" t="s">
        <v>9</v>
      </c>
      <c r="B17" s="20"/>
      <c r="C17" s="20"/>
      <c r="D17" s="20"/>
    </row>
    <row r="18" spans="1:4" x14ac:dyDescent="0.25">
      <c r="A18" s="44" t="s">
        <v>10</v>
      </c>
      <c r="B18" s="20"/>
      <c r="C18" s="20"/>
      <c r="D18" s="20"/>
    </row>
    <row r="19" spans="1:4" x14ac:dyDescent="0.25">
      <c r="A19" s="44" t="s">
        <v>11</v>
      </c>
      <c r="B19" s="20"/>
      <c r="C19" s="20"/>
      <c r="D19" s="20"/>
    </row>
    <row r="20" spans="1:4" x14ac:dyDescent="0.25">
      <c r="A20" s="44" t="s">
        <v>12</v>
      </c>
      <c r="B20" s="20">
        <v>236220</v>
      </c>
      <c r="C20" s="20">
        <v>236220</v>
      </c>
      <c r="D20" s="20"/>
    </row>
    <row r="21" spans="1:4" x14ac:dyDescent="0.25">
      <c r="A21" s="44" t="s">
        <v>13</v>
      </c>
      <c r="B21" s="20"/>
      <c r="C21" s="20"/>
      <c r="D21" s="20"/>
    </row>
    <row r="22" spans="1:4" x14ac:dyDescent="0.25">
      <c r="A22" s="19" t="s">
        <v>15</v>
      </c>
      <c r="B22" s="20"/>
      <c r="C22" s="20"/>
      <c r="D22" s="20"/>
    </row>
    <row r="23" spans="1:4" x14ac:dyDescent="0.25">
      <c r="A23" s="44" t="s">
        <v>8</v>
      </c>
      <c r="B23" s="20"/>
      <c r="C23" s="20"/>
      <c r="D23" s="20"/>
    </row>
    <row r="24" spans="1:4" x14ac:dyDescent="0.25">
      <c r="A24" s="44" t="s">
        <v>9</v>
      </c>
      <c r="B24" s="20"/>
      <c r="C24" s="20"/>
      <c r="D24" s="20"/>
    </row>
    <row r="25" spans="1:4" x14ac:dyDescent="0.25">
      <c r="A25" s="44" t="s">
        <v>10</v>
      </c>
      <c r="B25" s="20"/>
      <c r="C25" s="20"/>
      <c r="D25" s="20"/>
    </row>
    <row r="26" spans="1:4" x14ac:dyDescent="0.25">
      <c r="A26" s="44" t="s">
        <v>11</v>
      </c>
      <c r="B26" s="20"/>
      <c r="C26" s="20"/>
      <c r="D26" s="20"/>
    </row>
    <row r="27" spans="1:4" x14ac:dyDescent="0.25">
      <c r="A27" s="44" t="s">
        <v>12</v>
      </c>
      <c r="B27" s="20"/>
      <c r="C27" s="20"/>
      <c r="D27" s="20"/>
    </row>
    <row r="28" spans="1:4" x14ac:dyDescent="0.25">
      <c r="A28" s="44" t="s">
        <v>13</v>
      </c>
      <c r="B28" s="20"/>
      <c r="C28" s="20"/>
      <c r="D28" s="20"/>
    </row>
    <row r="29" spans="1:4" x14ac:dyDescent="0.25">
      <c r="A29" s="27" t="s">
        <v>16</v>
      </c>
      <c r="B29" s="28">
        <f t="shared" ref="B29:D30" si="0">B22+B15+B8</f>
        <v>236220</v>
      </c>
      <c r="C29" s="28">
        <f t="shared" si="0"/>
        <v>236220</v>
      </c>
      <c r="D29" s="28">
        <f t="shared" si="0"/>
        <v>0</v>
      </c>
    </row>
    <row r="30" spans="1:4" x14ac:dyDescent="0.25">
      <c r="A30" s="44" t="s">
        <v>8</v>
      </c>
      <c r="B30" s="20">
        <f t="shared" si="0"/>
        <v>0</v>
      </c>
      <c r="C30" s="20">
        <f t="shared" si="0"/>
        <v>0</v>
      </c>
      <c r="D30" s="20">
        <f t="shared" si="0"/>
        <v>0</v>
      </c>
    </row>
    <row r="31" spans="1:4" x14ac:dyDescent="0.25">
      <c r="A31" s="44" t="s">
        <v>9</v>
      </c>
      <c r="B31" s="28"/>
      <c r="C31" s="28"/>
      <c r="D31" s="28"/>
    </row>
    <row r="32" spans="1:4" x14ac:dyDescent="0.25">
      <c r="A32" s="44" t="s">
        <v>10</v>
      </c>
      <c r="B32" s="28"/>
      <c r="C32" s="28"/>
      <c r="D32" s="28"/>
    </row>
    <row r="33" spans="1:4" x14ac:dyDescent="0.25">
      <c r="A33" s="44" t="s">
        <v>11</v>
      </c>
      <c r="B33" s="28"/>
      <c r="C33" s="28"/>
      <c r="D33" s="28"/>
    </row>
    <row r="34" spans="1:4" x14ac:dyDescent="0.25">
      <c r="A34" s="44" t="s">
        <v>12</v>
      </c>
      <c r="B34" s="28"/>
      <c r="C34" s="28"/>
      <c r="D34" s="28"/>
    </row>
    <row r="35" spans="1:4" x14ac:dyDescent="0.25">
      <c r="A35" s="44" t="s">
        <v>17</v>
      </c>
      <c r="B35" s="28"/>
      <c r="C35" s="28"/>
      <c r="D35" s="28"/>
    </row>
    <row r="36" spans="1:4" x14ac:dyDescent="0.25">
      <c r="A36" s="19" t="s">
        <v>18</v>
      </c>
      <c r="B36" s="20"/>
      <c r="C36" s="20"/>
      <c r="D36" s="20"/>
    </row>
    <row r="37" spans="1:4" x14ac:dyDescent="0.25">
      <c r="A37" s="44" t="s">
        <v>8</v>
      </c>
      <c r="B37" s="20"/>
      <c r="C37" s="20"/>
      <c r="D37" s="20"/>
    </row>
    <row r="38" spans="1:4" x14ac:dyDescent="0.25">
      <c r="A38" s="44" t="s">
        <v>9</v>
      </c>
      <c r="B38" s="20"/>
      <c r="C38" s="20"/>
      <c r="D38" s="20"/>
    </row>
    <row r="39" spans="1:4" x14ac:dyDescent="0.25">
      <c r="A39" s="44" t="s">
        <v>10</v>
      </c>
      <c r="B39" s="20"/>
      <c r="C39" s="20"/>
      <c r="D39" s="20"/>
    </row>
    <row r="40" spans="1:4" x14ac:dyDescent="0.25">
      <c r="A40" s="44" t="s">
        <v>11</v>
      </c>
      <c r="B40" s="20"/>
      <c r="C40" s="20"/>
      <c r="D40" s="20"/>
    </row>
    <row r="41" spans="1:4" x14ac:dyDescent="0.25">
      <c r="A41" s="44" t="s">
        <v>12</v>
      </c>
      <c r="B41" s="20"/>
      <c r="C41" s="20"/>
      <c r="D41" s="20"/>
    </row>
    <row r="42" spans="1:4" x14ac:dyDescent="0.25">
      <c r="A42" s="44" t="s">
        <v>17</v>
      </c>
      <c r="B42" s="20"/>
      <c r="C42" s="20"/>
      <c r="D42" s="20"/>
    </row>
    <row r="43" spans="1:4" x14ac:dyDescent="0.25">
      <c r="A43" s="19" t="s">
        <v>19</v>
      </c>
      <c r="B43" s="20">
        <f>SUM(B44:B49)</f>
        <v>665910</v>
      </c>
      <c r="C43" s="20">
        <f t="shared" ref="C43:D43" si="1">SUM(C44:C49)</f>
        <v>568208</v>
      </c>
      <c r="D43" s="20">
        <f t="shared" si="1"/>
        <v>97702</v>
      </c>
    </row>
    <row r="44" spans="1:4" x14ac:dyDescent="0.25">
      <c r="A44" s="44" t="s">
        <v>8</v>
      </c>
      <c r="B44" s="20"/>
      <c r="C44" s="20"/>
      <c r="D44" s="20"/>
    </row>
    <row r="45" spans="1:4" x14ac:dyDescent="0.25">
      <c r="A45" s="44" t="s">
        <v>9</v>
      </c>
      <c r="B45" s="20"/>
      <c r="C45" s="20"/>
      <c r="D45" s="20"/>
    </row>
    <row r="46" spans="1:4" x14ac:dyDescent="0.25">
      <c r="A46" s="44" t="s">
        <v>10</v>
      </c>
      <c r="B46" s="20"/>
      <c r="C46" s="20"/>
      <c r="D46" s="20"/>
    </row>
    <row r="47" spans="1:4" x14ac:dyDescent="0.25">
      <c r="A47" s="44" t="s">
        <v>11</v>
      </c>
      <c r="B47" s="20">
        <v>194202</v>
      </c>
      <c r="C47" s="20">
        <v>96500</v>
      </c>
      <c r="D47" s="20">
        <f>B47-C47</f>
        <v>97702</v>
      </c>
    </row>
    <row r="48" spans="1:4" x14ac:dyDescent="0.25">
      <c r="A48" s="44" t="s">
        <v>12</v>
      </c>
      <c r="B48" s="20"/>
      <c r="C48" s="20"/>
      <c r="D48" s="20">
        <f t="shared" ref="D48:D49" si="2">B48-C48</f>
        <v>0</v>
      </c>
    </row>
    <row r="49" spans="1:4" x14ac:dyDescent="0.25">
      <c r="A49" s="44" t="s">
        <v>17</v>
      </c>
      <c r="B49" s="20">
        <v>471708</v>
      </c>
      <c r="C49" s="20">
        <v>471708</v>
      </c>
      <c r="D49" s="20">
        <f t="shared" si="2"/>
        <v>0</v>
      </c>
    </row>
    <row r="50" spans="1:4" x14ac:dyDescent="0.25">
      <c r="A50" s="19" t="s">
        <v>20</v>
      </c>
      <c r="B50" s="20"/>
      <c r="C50" s="20"/>
      <c r="D50" s="20"/>
    </row>
    <row r="51" spans="1:4" x14ac:dyDescent="0.25">
      <c r="A51" s="44" t="s">
        <v>8</v>
      </c>
      <c r="B51" s="20"/>
      <c r="C51" s="20"/>
      <c r="D51" s="20"/>
    </row>
    <row r="52" spans="1:4" x14ac:dyDescent="0.25">
      <c r="A52" s="44" t="s">
        <v>9</v>
      </c>
      <c r="B52" s="20"/>
      <c r="C52" s="20"/>
      <c r="D52" s="20"/>
    </row>
    <row r="53" spans="1:4" x14ac:dyDescent="0.25">
      <c r="A53" s="44" t="s">
        <v>10</v>
      </c>
      <c r="B53" s="20"/>
      <c r="C53" s="20"/>
      <c r="D53" s="20"/>
    </row>
    <row r="54" spans="1:4" x14ac:dyDescent="0.25">
      <c r="A54" s="44" t="s">
        <v>11</v>
      </c>
      <c r="B54" s="20"/>
      <c r="C54" s="20"/>
      <c r="D54" s="20"/>
    </row>
    <row r="55" spans="1:4" x14ac:dyDescent="0.25">
      <c r="A55" s="44" t="s">
        <v>12</v>
      </c>
      <c r="B55" s="20"/>
      <c r="C55" s="20"/>
      <c r="D55" s="20"/>
    </row>
    <row r="56" spans="1:4" x14ac:dyDescent="0.25">
      <c r="A56" s="44" t="s">
        <v>17</v>
      </c>
      <c r="B56" s="20"/>
      <c r="C56" s="20"/>
      <c r="D56" s="20"/>
    </row>
    <row r="57" spans="1:4" x14ac:dyDescent="0.25">
      <c r="A57" s="19" t="s">
        <v>21</v>
      </c>
      <c r="B57" s="20"/>
      <c r="C57" s="20"/>
      <c r="D57" s="20"/>
    </row>
    <row r="58" spans="1:4" x14ac:dyDescent="0.25">
      <c r="A58" s="19" t="s">
        <v>22</v>
      </c>
      <c r="B58" s="20"/>
      <c r="C58" s="20"/>
      <c r="D58" s="20"/>
    </row>
    <row r="59" spans="1:4" x14ac:dyDescent="0.25">
      <c r="A59" s="27" t="s">
        <v>23</v>
      </c>
      <c r="B59" s="28">
        <f>B58+B57+B50+B43+B36</f>
        <v>665910</v>
      </c>
      <c r="C59" s="28">
        <f t="shared" ref="C59:D59" si="3">C58+C57+C50+C43+C36</f>
        <v>568208</v>
      </c>
      <c r="D59" s="28">
        <f t="shared" si="3"/>
        <v>97702</v>
      </c>
    </row>
    <row r="60" spans="1:4" x14ac:dyDescent="0.25">
      <c r="A60" s="44" t="s">
        <v>8</v>
      </c>
      <c r="B60" s="20"/>
      <c r="C60" s="20"/>
      <c r="D60" s="20"/>
    </row>
    <row r="61" spans="1:4" x14ac:dyDescent="0.25">
      <c r="A61" s="44" t="s">
        <v>9</v>
      </c>
      <c r="B61" s="28"/>
      <c r="C61" s="28"/>
      <c r="D61" s="28"/>
    </row>
    <row r="62" spans="1:4" x14ac:dyDescent="0.25">
      <c r="A62" s="44" t="s">
        <v>10</v>
      </c>
      <c r="B62" s="28"/>
      <c r="C62" s="28"/>
      <c r="D62" s="28"/>
    </row>
    <row r="63" spans="1:4" x14ac:dyDescent="0.25">
      <c r="A63" s="44" t="s">
        <v>11</v>
      </c>
      <c r="B63" s="20">
        <v>194202</v>
      </c>
      <c r="C63" s="20">
        <v>96500</v>
      </c>
      <c r="D63" s="20">
        <f>B63-C63</f>
        <v>97702</v>
      </c>
    </row>
    <row r="64" spans="1:4" x14ac:dyDescent="0.25">
      <c r="A64" s="44" t="s">
        <v>12</v>
      </c>
      <c r="B64" s="20"/>
      <c r="C64" s="20"/>
      <c r="D64" s="20">
        <f t="shared" ref="D64:D65" si="4">B64-C64</f>
        <v>0</v>
      </c>
    </row>
    <row r="65" spans="1:4" x14ac:dyDescent="0.25">
      <c r="A65" s="44" t="s">
        <v>17</v>
      </c>
      <c r="B65" s="20">
        <v>471708</v>
      </c>
      <c r="C65" s="20">
        <v>471708</v>
      </c>
      <c r="D65" s="20">
        <f t="shared" si="4"/>
        <v>0</v>
      </c>
    </row>
    <row r="66" spans="1:4" x14ac:dyDescent="0.25">
      <c r="A66" s="19" t="s">
        <v>24</v>
      </c>
      <c r="B66" s="20"/>
      <c r="C66" s="20"/>
      <c r="D66" s="20"/>
    </row>
    <row r="67" spans="1:4" x14ac:dyDescent="0.25">
      <c r="A67" s="19" t="s">
        <v>25</v>
      </c>
      <c r="B67" s="20"/>
      <c r="C67" s="20"/>
      <c r="D67" s="20"/>
    </row>
    <row r="68" spans="1:4" x14ac:dyDescent="0.25">
      <c r="A68" s="19" t="s">
        <v>26</v>
      </c>
      <c r="B68" s="20"/>
      <c r="C68" s="20"/>
      <c r="D68" s="20"/>
    </row>
    <row r="69" spans="1:4" x14ac:dyDescent="0.25">
      <c r="A69" s="19" t="s">
        <v>27</v>
      </c>
      <c r="B69" s="20"/>
      <c r="C69" s="20"/>
      <c r="D69" s="20"/>
    </row>
    <row r="70" spans="1:4" x14ac:dyDescent="0.25">
      <c r="A70" s="19" t="s">
        <v>28</v>
      </c>
      <c r="B70" s="20"/>
      <c r="C70" s="20"/>
      <c r="D70" s="20"/>
    </row>
    <row r="71" spans="1:4" x14ac:dyDescent="0.25">
      <c r="A71" s="27" t="s">
        <v>29</v>
      </c>
      <c r="B71" s="28">
        <v>0</v>
      </c>
      <c r="C71" s="28">
        <v>0</v>
      </c>
      <c r="D71" s="28">
        <v>0</v>
      </c>
    </row>
    <row r="72" spans="1:4" x14ac:dyDescent="0.25">
      <c r="A72" s="19" t="s">
        <v>30</v>
      </c>
      <c r="B72" s="20"/>
      <c r="C72" s="20"/>
      <c r="D72" s="20"/>
    </row>
    <row r="73" spans="1:4" x14ac:dyDescent="0.25">
      <c r="A73" s="44" t="s">
        <v>8</v>
      </c>
      <c r="B73" s="20"/>
      <c r="C73" s="20"/>
      <c r="D73" s="20"/>
    </row>
    <row r="74" spans="1:4" x14ac:dyDescent="0.25">
      <c r="A74" s="44" t="s">
        <v>9</v>
      </c>
      <c r="B74" s="20"/>
      <c r="C74" s="20"/>
      <c r="D74" s="20"/>
    </row>
    <row r="75" spans="1:4" x14ac:dyDescent="0.25">
      <c r="A75" s="44" t="s">
        <v>10</v>
      </c>
      <c r="B75" s="20"/>
      <c r="C75" s="20"/>
      <c r="D75" s="20"/>
    </row>
    <row r="76" spans="1:4" x14ac:dyDescent="0.25">
      <c r="A76" s="44" t="s">
        <v>11</v>
      </c>
      <c r="B76" s="20"/>
      <c r="C76" s="20"/>
      <c r="D76" s="20"/>
    </row>
    <row r="77" spans="1:4" x14ac:dyDescent="0.25">
      <c r="A77" s="44" t="s">
        <v>12</v>
      </c>
      <c r="B77" s="20"/>
      <c r="C77" s="20"/>
      <c r="D77" s="20"/>
    </row>
    <row r="78" spans="1:4" x14ac:dyDescent="0.25">
      <c r="A78" s="44" t="s">
        <v>17</v>
      </c>
      <c r="B78" s="20"/>
      <c r="C78" s="20"/>
      <c r="D78" s="20"/>
    </row>
    <row r="79" spans="1:4" x14ac:dyDescent="0.25">
      <c r="A79" s="19" t="s">
        <v>31</v>
      </c>
      <c r="B79" s="20"/>
      <c r="C79" s="20"/>
      <c r="D79" s="20"/>
    </row>
    <row r="80" spans="1:4" x14ac:dyDescent="0.25">
      <c r="A80" s="27" t="s">
        <v>32</v>
      </c>
      <c r="B80" s="28">
        <v>0</v>
      </c>
      <c r="C80" s="28">
        <v>0</v>
      </c>
      <c r="D80" s="28">
        <v>0</v>
      </c>
    </row>
    <row r="81" spans="1:6" x14ac:dyDescent="0.25">
      <c r="A81" s="44" t="s">
        <v>8</v>
      </c>
      <c r="B81" s="28"/>
      <c r="C81" s="28"/>
      <c r="D81" s="28"/>
    </row>
    <row r="82" spans="1:6" x14ac:dyDescent="0.25">
      <c r="A82" s="44" t="s">
        <v>9</v>
      </c>
      <c r="B82" s="28"/>
      <c r="C82" s="28"/>
      <c r="D82" s="28"/>
    </row>
    <row r="83" spans="1:6" x14ac:dyDescent="0.25">
      <c r="A83" s="44" t="s">
        <v>10</v>
      </c>
      <c r="B83" s="28"/>
      <c r="C83" s="28"/>
      <c r="D83" s="28"/>
    </row>
    <row r="84" spans="1:6" x14ac:dyDescent="0.25">
      <c r="A84" s="44" t="s">
        <v>11</v>
      </c>
      <c r="B84" s="28"/>
      <c r="C84" s="28"/>
      <c r="D84" s="28"/>
    </row>
    <row r="85" spans="1:6" x14ac:dyDescent="0.25">
      <c r="A85" s="44" t="s">
        <v>12</v>
      </c>
      <c r="B85" s="28"/>
      <c r="C85" s="28"/>
      <c r="D85" s="28"/>
    </row>
    <row r="86" spans="1:6" x14ac:dyDescent="0.25">
      <c r="A86" s="44" t="s">
        <v>17</v>
      </c>
      <c r="B86" s="28"/>
      <c r="C86" s="28"/>
      <c r="D86" s="28"/>
    </row>
    <row r="87" spans="1:6" x14ac:dyDescent="0.25">
      <c r="A87" s="27" t="s">
        <v>33</v>
      </c>
      <c r="B87" s="28">
        <f>B80+B71+B59+B29</f>
        <v>902130</v>
      </c>
      <c r="C87" s="28">
        <f>C80+C71+C59+C29</f>
        <v>804428</v>
      </c>
      <c r="D87" s="28">
        <f>D80+D71+D59+D29</f>
        <v>97702</v>
      </c>
      <c r="F87" s="24"/>
    </row>
    <row r="88" spans="1:6" x14ac:dyDescent="0.25">
      <c r="A88" s="27" t="s">
        <v>34</v>
      </c>
      <c r="B88" s="28"/>
      <c r="C88" s="28"/>
      <c r="D88" s="28"/>
    </row>
    <row r="89" spans="1:6" x14ac:dyDescent="0.25">
      <c r="A89" s="44" t="s">
        <v>35</v>
      </c>
      <c r="B89" s="28"/>
      <c r="C89" s="28"/>
      <c r="D89" s="28"/>
    </row>
    <row r="90" spans="1:6" x14ac:dyDescent="0.25">
      <c r="A90" s="27" t="s">
        <v>36</v>
      </c>
      <c r="B90" s="28"/>
      <c r="C90" s="28"/>
      <c r="D90" s="28"/>
    </row>
    <row r="91" spans="1:6" x14ac:dyDescent="0.25">
      <c r="A91" s="27" t="s">
        <v>37</v>
      </c>
      <c r="B91" s="28"/>
      <c r="C91" s="28"/>
      <c r="D91" s="28"/>
    </row>
    <row r="92" spans="1:6" x14ac:dyDescent="0.25">
      <c r="A92" s="45" t="s">
        <v>102</v>
      </c>
      <c r="B92" s="20"/>
      <c r="C92" s="20"/>
      <c r="D92" s="20"/>
    </row>
    <row r="93" spans="1:6" x14ac:dyDescent="0.25">
      <c r="A93" s="45" t="s">
        <v>39</v>
      </c>
      <c r="B93" s="20">
        <v>75</v>
      </c>
      <c r="C93" s="20"/>
      <c r="D93" s="20">
        <f>B93</f>
        <v>75</v>
      </c>
    </row>
    <row r="94" spans="1:6" x14ac:dyDescent="0.25">
      <c r="A94" s="45" t="s">
        <v>40</v>
      </c>
      <c r="B94" s="20">
        <v>2905290</v>
      </c>
      <c r="C94" s="20"/>
      <c r="D94" s="20">
        <f>B94</f>
        <v>2905290</v>
      </c>
    </row>
    <row r="95" spans="1:6" x14ac:dyDescent="0.25">
      <c r="A95" s="45" t="s">
        <v>41</v>
      </c>
      <c r="B95" s="20"/>
      <c r="C95" s="20"/>
      <c r="D95" s="20"/>
    </row>
    <row r="96" spans="1:6" x14ac:dyDescent="0.25">
      <c r="A96" s="46" t="s">
        <v>42</v>
      </c>
      <c r="B96" s="28">
        <f>SUM(B93:B95)</f>
        <v>2905365</v>
      </c>
      <c r="C96" s="28">
        <f t="shared" ref="C96:D96" si="5">SUM(C93:C95)</f>
        <v>0</v>
      </c>
      <c r="D96" s="28">
        <f t="shared" si="5"/>
        <v>2905365</v>
      </c>
    </row>
    <row r="97" spans="1:4" x14ac:dyDescent="0.25">
      <c r="A97" s="47" t="s">
        <v>43</v>
      </c>
      <c r="B97" s="20">
        <v>90992</v>
      </c>
      <c r="C97" s="20"/>
      <c r="D97" s="20">
        <v>90992</v>
      </c>
    </row>
    <row r="98" spans="1:4" x14ac:dyDescent="0.25">
      <c r="A98" s="47" t="s">
        <v>44</v>
      </c>
      <c r="B98" s="28"/>
      <c r="C98" s="28"/>
      <c r="D98" s="28"/>
    </row>
    <row r="99" spans="1:4" x14ac:dyDescent="0.25">
      <c r="A99" s="47" t="s">
        <v>54</v>
      </c>
      <c r="B99" s="20"/>
      <c r="C99" s="20"/>
      <c r="D99" s="20"/>
    </row>
    <row r="100" spans="1:4" x14ac:dyDescent="0.25">
      <c r="A100" s="30" t="s">
        <v>55</v>
      </c>
      <c r="B100" s="28">
        <f>SUM(B97:B99)</f>
        <v>90992</v>
      </c>
      <c r="C100" s="28">
        <f t="shared" ref="C100:D100" si="6">SUM(C97:C99)</f>
        <v>0</v>
      </c>
      <c r="D100" s="28">
        <f t="shared" si="6"/>
        <v>90992</v>
      </c>
    </row>
    <row r="101" spans="1:4" x14ac:dyDescent="0.25">
      <c r="A101" s="29" t="s">
        <v>56</v>
      </c>
      <c r="B101" s="20">
        <v>158102</v>
      </c>
      <c r="C101" s="20"/>
      <c r="D101" s="20">
        <f>B101</f>
        <v>158102</v>
      </c>
    </row>
    <row r="102" spans="1:4" x14ac:dyDescent="0.25">
      <c r="A102" s="29" t="s">
        <v>57</v>
      </c>
      <c r="B102" s="20">
        <v>-125674</v>
      </c>
      <c r="C102" s="20"/>
      <c r="D102" s="20">
        <f t="shared" ref="D102:D108" si="7">B102</f>
        <v>-125674</v>
      </c>
    </row>
    <row r="103" spans="1:4" x14ac:dyDescent="0.25">
      <c r="A103" s="29" t="s">
        <v>58</v>
      </c>
      <c r="B103" s="20"/>
      <c r="C103" s="20"/>
      <c r="D103" s="20">
        <f t="shared" si="7"/>
        <v>0</v>
      </c>
    </row>
    <row r="104" spans="1:4" x14ac:dyDescent="0.25">
      <c r="A104" s="30" t="s">
        <v>59</v>
      </c>
      <c r="B104" s="28">
        <f>SUM(B101:B103)</f>
        <v>32428</v>
      </c>
      <c r="C104" s="28">
        <f t="shared" ref="C104" si="8">SUM(C101:C103)</f>
        <v>0</v>
      </c>
      <c r="D104" s="28">
        <f t="shared" si="7"/>
        <v>32428</v>
      </c>
    </row>
    <row r="105" spans="1:4" x14ac:dyDescent="0.25">
      <c r="A105" s="45" t="s">
        <v>60</v>
      </c>
      <c r="B105" s="20"/>
      <c r="C105" s="20"/>
      <c r="D105" s="20">
        <f t="shared" si="7"/>
        <v>0</v>
      </c>
    </row>
    <row r="106" spans="1:4" x14ac:dyDescent="0.25">
      <c r="A106" s="45" t="s">
        <v>61</v>
      </c>
      <c r="B106" s="20"/>
      <c r="C106" s="20"/>
      <c r="D106" s="20">
        <f t="shared" si="7"/>
        <v>0</v>
      </c>
    </row>
    <row r="107" spans="1:4" x14ac:dyDescent="0.25">
      <c r="A107" s="45" t="s">
        <v>62</v>
      </c>
      <c r="B107" s="28"/>
      <c r="C107" s="28"/>
      <c r="D107" s="20">
        <f t="shared" si="7"/>
        <v>0</v>
      </c>
    </row>
    <row r="108" spans="1:4" x14ac:dyDescent="0.25">
      <c r="A108" s="46" t="s">
        <v>63</v>
      </c>
      <c r="B108" s="28"/>
      <c r="C108" s="28"/>
      <c r="D108" s="20">
        <f t="shared" si="7"/>
        <v>0</v>
      </c>
    </row>
    <row r="109" spans="1:4" x14ac:dyDescent="0.25">
      <c r="A109" s="48" t="s">
        <v>64</v>
      </c>
      <c r="B109" s="49">
        <f>B108+B104+B100+B96+B91+B87</f>
        <v>3930915</v>
      </c>
      <c r="C109" s="49">
        <f t="shared" ref="C109" si="9">C108+C104+C100+C96+C91+C87</f>
        <v>804428</v>
      </c>
      <c r="D109" s="49">
        <f>D108+D104+D100+D96+D91+D87</f>
        <v>3126487</v>
      </c>
    </row>
    <row r="110" spans="1:4" x14ac:dyDescent="0.25">
      <c r="A110" s="47" t="s">
        <v>66</v>
      </c>
      <c r="B110" s="20">
        <v>149875</v>
      </c>
      <c r="C110" s="20"/>
      <c r="D110" s="20">
        <v>149875</v>
      </c>
    </row>
    <row r="111" spans="1:4" x14ac:dyDescent="0.25">
      <c r="A111" s="47" t="s">
        <v>67</v>
      </c>
      <c r="B111" s="20"/>
      <c r="C111" s="20"/>
      <c r="D111" s="20"/>
    </row>
    <row r="112" spans="1:4" x14ac:dyDescent="0.25">
      <c r="A112" s="47" t="s">
        <v>68</v>
      </c>
      <c r="B112" s="20">
        <v>5509464</v>
      </c>
      <c r="C112" s="20"/>
      <c r="D112" s="20">
        <v>5509464</v>
      </c>
    </row>
    <row r="113" spans="1:4" x14ac:dyDescent="0.25">
      <c r="A113" s="47" t="s">
        <v>69</v>
      </c>
      <c r="B113" s="20">
        <v>-7446618</v>
      </c>
      <c r="C113" s="20"/>
      <c r="D113" s="20">
        <f>B113</f>
        <v>-7446618</v>
      </c>
    </row>
    <row r="114" spans="1:4" x14ac:dyDescent="0.25">
      <c r="A114" s="47" t="s">
        <v>70</v>
      </c>
      <c r="B114" s="28"/>
      <c r="C114" s="28"/>
      <c r="D114" s="20">
        <f t="shared" ref="D114:D115" si="10">B114</f>
        <v>0</v>
      </c>
    </row>
    <row r="115" spans="1:4" x14ac:dyDescent="0.25">
      <c r="A115" s="47" t="s">
        <v>71</v>
      </c>
      <c r="B115" s="20">
        <v>327718</v>
      </c>
      <c r="C115" s="50"/>
      <c r="D115" s="20">
        <f t="shared" si="10"/>
        <v>327718</v>
      </c>
    </row>
    <row r="116" spans="1:4" x14ac:dyDescent="0.25">
      <c r="A116" s="30" t="s">
        <v>72</v>
      </c>
      <c r="B116" s="28">
        <f>SUM(B110:B115)</f>
        <v>-1459561</v>
      </c>
      <c r="C116" s="28">
        <f t="shared" ref="C116:D116" si="11">SUM(C110:C115)</f>
        <v>0</v>
      </c>
      <c r="D116" s="28">
        <f t="shared" si="11"/>
        <v>-1459561</v>
      </c>
    </row>
    <row r="117" spans="1:4" x14ac:dyDescent="0.25">
      <c r="A117" s="47" t="s">
        <v>103</v>
      </c>
      <c r="B117" s="20">
        <v>0</v>
      </c>
      <c r="C117" s="20"/>
      <c r="D117" s="20">
        <f>B117</f>
        <v>0</v>
      </c>
    </row>
    <row r="118" spans="1:4" x14ac:dyDescent="0.25">
      <c r="A118" s="47" t="s">
        <v>74</v>
      </c>
      <c r="B118" s="20">
        <v>986146</v>
      </c>
      <c r="C118" s="20"/>
      <c r="D118" s="20">
        <f t="shared" ref="D118:D119" si="12">B118</f>
        <v>986146</v>
      </c>
    </row>
    <row r="119" spans="1:4" x14ac:dyDescent="0.25">
      <c r="A119" s="47" t="s">
        <v>104</v>
      </c>
      <c r="B119" s="20">
        <v>0</v>
      </c>
      <c r="C119" s="20"/>
      <c r="D119" s="20">
        <f t="shared" si="12"/>
        <v>0</v>
      </c>
    </row>
    <row r="120" spans="1:4" x14ac:dyDescent="0.25">
      <c r="A120" s="30" t="s">
        <v>86</v>
      </c>
      <c r="B120" s="28">
        <f>SUM(B117:B119)</f>
        <v>986146</v>
      </c>
      <c r="C120" s="28">
        <f t="shared" ref="C120:D120" si="13">SUM(C117:C119)</f>
        <v>0</v>
      </c>
      <c r="D120" s="28">
        <f t="shared" si="13"/>
        <v>986146</v>
      </c>
    </row>
    <row r="121" spans="1:4" x14ac:dyDescent="0.25">
      <c r="A121" s="51" t="s">
        <v>105</v>
      </c>
      <c r="B121" s="20">
        <v>0</v>
      </c>
      <c r="C121" s="20"/>
      <c r="D121" s="20">
        <v>0</v>
      </c>
    </row>
    <row r="122" spans="1:4" x14ac:dyDescent="0.25">
      <c r="A122" s="30" t="s">
        <v>91</v>
      </c>
      <c r="B122" s="28">
        <v>3599902</v>
      </c>
      <c r="C122" s="28">
        <v>0</v>
      </c>
      <c r="D122" s="28">
        <f>B122</f>
        <v>3599902</v>
      </c>
    </row>
    <row r="123" spans="1:4" x14ac:dyDescent="0.25">
      <c r="A123" s="52" t="s">
        <v>92</v>
      </c>
      <c r="B123" s="49">
        <f>B122+B121+B120+B116</f>
        <v>3126487</v>
      </c>
      <c r="C123" s="49">
        <f t="shared" ref="C123:D123" si="14">C122+C121+C120+C116</f>
        <v>0</v>
      </c>
      <c r="D123" s="49">
        <f t="shared" si="14"/>
        <v>3126487</v>
      </c>
    </row>
    <row r="124" spans="1:4" x14ac:dyDescent="0.25">
      <c r="A124" s="53" t="s">
        <v>93</v>
      </c>
      <c r="B124" s="28">
        <v>0</v>
      </c>
      <c r="C124" s="28"/>
      <c r="D124" s="28"/>
    </row>
    <row r="125" spans="1:4" x14ac:dyDescent="0.25">
      <c r="A125" s="53"/>
      <c r="B125" s="20"/>
      <c r="C125" s="20"/>
      <c r="D125" s="20"/>
    </row>
    <row r="126" spans="1:4" x14ac:dyDescent="0.25">
      <c r="A126" s="53"/>
      <c r="B126" s="20"/>
      <c r="C126" s="20"/>
      <c r="D126" s="20"/>
    </row>
    <row r="127" spans="1:4" x14ac:dyDescent="0.25">
      <c r="A127" s="53"/>
      <c r="B127" s="20"/>
      <c r="C127" s="20"/>
      <c r="D127" s="20"/>
    </row>
    <row r="128" spans="1:4" x14ac:dyDescent="0.25">
      <c r="A128" s="53" t="s">
        <v>94</v>
      </c>
      <c r="B128" s="20">
        <v>0</v>
      </c>
      <c r="C128" s="20"/>
      <c r="D128" s="20"/>
    </row>
    <row r="129" spans="1:4" x14ac:dyDescent="0.25">
      <c r="A129" s="53"/>
      <c r="B129" s="20"/>
      <c r="C129" s="20"/>
      <c r="D129" s="20"/>
    </row>
    <row r="130" spans="1:4" x14ac:dyDescent="0.25">
      <c r="A130" s="53"/>
      <c r="B130" s="20"/>
      <c r="C130" s="20"/>
      <c r="D130" s="20"/>
    </row>
    <row r="131" spans="1:4" x14ac:dyDescent="0.25">
      <c r="A131" s="53"/>
      <c r="B131" s="20"/>
      <c r="C131" s="20"/>
      <c r="D131" s="20"/>
    </row>
    <row r="132" spans="1:4" x14ac:dyDescent="0.25">
      <c r="A132" s="53" t="s">
        <v>95</v>
      </c>
      <c r="B132" s="20">
        <v>0</v>
      </c>
      <c r="C132" s="20"/>
      <c r="D132" s="20"/>
    </row>
    <row r="133" spans="1:4" x14ac:dyDescent="0.25">
      <c r="A133" s="53"/>
      <c r="B133" s="28"/>
      <c r="C133" s="28"/>
      <c r="D133" s="28"/>
    </row>
    <row r="134" spans="1:4" x14ac:dyDescent="0.25">
      <c r="A134" s="53"/>
      <c r="B134" s="28"/>
      <c r="C134" s="28"/>
      <c r="D134" s="28"/>
    </row>
    <row r="135" spans="1:4" x14ac:dyDescent="0.25">
      <c r="A135" s="53"/>
      <c r="B135" s="28"/>
      <c r="C135" s="28"/>
      <c r="D135" s="28"/>
    </row>
    <row r="136" spans="1:4" x14ac:dyDescent="0.25">
      <c r="A136" s="53" t="s">
        <v>96</v>
      </c>
      <c r="B136" s="20">
        <v>0</v>
      </c>
      <c r="C136" s="20"/>
      <c r="D136" s="20"/>
    </row>
    <row r="137" spans="1:4" x14ac:dyDescent="0.25">
      <c r="A137" s="53"/>
      <c r="B137" s="20"/>
      <c r="C137" s="20"/>
      <c r="D137" s="20"/>
    </row>
    <row r="138" spans="1:4" x14ac:dyDescent="0.25">
      <c r="A138" s="53"/>
      <c r="B138" s="20"/>
      <c r="C138" s="20"/>
      <c r="D138" s="20"/>
    </row>
    <row r="139" spans="1:4" x14ac:dyDescent="0.25">
      <c r="A139" s="53"/>
      <c r="B139" s="28"/>
      <c r="C139" s="28"/>
      <c r="D139" s="28"/>
    </row>
    <row r="140" spans="1:4" x14ac:dyDescent="0.25">
      <c r="A140" s="53" t="s">
        <v>97</v>
      </c>
      <c r="B140" s="20">
        <v>0</v>
      </c>
      <c r="C140" s="28"/>
      <c r="D140" s="28"/>
    </row>
    <row r="141" spans="1:4" x14ac:dyDescent="0.25">
      <c r="A141" s="53"/>
      <c r="B141" s="50"/>
      <c r="C141" s="50"/>
      <c r="D141" s="50"/>
    </row>
    <row r="142" spans="1:4" x14ac:dyDescent="0.25">
      <c r="A142" s="53"/>
      <c r="B142" s="50"/>
      <c r="C142" s="50"/>
      <c r="D142" s="50"/>
    </row>
    <row r="143" spans="1:4" x14ac:dyDescent="0.25">
      <c r="A143" s="53"/>
      <c r="B143" s="50"/>
      <c r="C143" s="50"/>
      <c r="D143" s="50"/>
    </row>
    <row r="144" spans="1:4" x14ac:dyDescent="0.25">
      <c r="A144" s="53" t="s">
        <v>98</v>
      </c>
      <c r="B144" s="50">
        <v>0</v>
      </c>
      <c r="C144" s="50"/>
      <c r="D144" s="50"/>
    </row>
    <row r="145" spans="1:4" x14ac:dyDescent="0.25">
      <c r="A145" s="53"/>
      <c r="B145" s="50"/>
      <c r="C145" s="50"/>
      <c r="D145" s="50"/>
    </row>
    <row r="146" spans="1:4" x14ac:dyDescent="0.25">
      <c r="A146" s="53"/>
      <c r="B146" s="50"/>
      <c r="C146" s="50"/>
      <c r="D146" s="50"/>
    </row>
    <row r="147" spans="1:4" x14ac:dyDescent="0.25">
      <c r="A147" s="53"/>
      <c r="B147" s="50"/>
      <c r="C147" s="50"/>
      <c r="D147" s="50"/>
    </row>
    <row r="148" spans="1:4" x14ac:dyDescent="0.25">
      <c r="A148" s="54" t="s">
        <v>99</v>
      </c>
      <c r="B148" s="50">
        <v>0</v>
      </c>
      <c r="C148" s="50"/>
      <c r="D148" s="50"/>
    </row>
    <row r="149" spans="1:4" x14ac:dyDescent="0.25">
      <c r="A149" s="55"/>
      <c r="B149" s="50"/>
      <c r="C149" s="50"/>
      <c r="D149" s="50"/>
    </row>
    <row r="150" spans="1:4" x14ac:dyDescent="0.25">
      <c r="A150" s="55"/>
      <c r="B150" s="50"/>
      <c r="C150" s="50"/>
      <c r="D150" s="50"/>
    </row>
    <row r="151" spans="1:4" x14ac:dyDescent="0.25">
      <c r="A151" s="55"/>
      <c r="B151" s="50"/>
      <c r="C151" s="50"/>
      <c r="D151" s="50"/>
    </row>
  </sheetData>
  <mergeCells count="3">
    <mergeCell ref="A1:D1"/>
    <mergeCell ref="A2:D2"/>
    <mergeCell ref="A3:D3"/>
  </mergeCells>
  <pageMargins left="0.70866141732283516" right="0.70866141732283516" top="0.74803149606299213" bottom="0.74803149606299213" header="0.31496062992126012" footer="0.31496062992126012"/>
  <pageSetup paperSize="9" scale="68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18_mell_vagyonkimutatás</vt:lpstr>
      <vt:lpstr>19_mell_Óvi_vagyonkimutatás</vt:lpstr>
      <vt:lpstr>'18_mell_vagyonkimutatás'!Nyomtatási_terület</vt:lpstr>
      <vt:lpstr>'19_mell_Óvi_vagyonkimutatás'!Nyomtatási_terület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2020-07-03T06:27:37Z</dcterms:created>
  <dcterms:modified xsi:type="dcterms:W3CDTF">2020-07-03T06:30:08Z</dcterms:modified>
</cp:coreProperties>
</file>