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4" activeTab="11"/>
  </bookViews>
  <sheets>
    <sheet name="kiemelt ei" sheetId="1" r:id="rId1"/>
    <sheet name="Kiadás összesen" sheetId="2" r:id="rId2"/>
    <sheet name="Önkormányzat kiadásai" sheetId="3" r:id="rId3"/>
    <sheet name="Óvoda kiadásai" sheetId="4" r:id="rId4"/>
    <sheet name="Bevétel összesen" sheetId="5" r:id="rId5"/>
    <sheet name="Önkormányzat bevételei" sheetId="6" r:id="rId6"/>
    <sheet name="Óvoda bevételei" sheetId="7" r:id="rId7"/>
    <sheet name="létszám" sheetId="8" r:id="rId8"/>
    <sheet name="beruházások felújítások" sheetId="9" r:id="rId9"/>
    <sheet name="többéves" sheetId="10" r:id="rId10"/>
    <sheet name="stabilitási 1" sheetId="11" r:id="rId11"/>
    <sheet name="stabilitási 2" sheetId="12" r:id="rId12"/>
    <sheet name="szociális kiadások" sheetId="13" r:id="rId13"/>
    <sheet name="átadott" sheetId="14" r:id="rId14"/>
    <sheet name="átvett" sheetId="15" r:id="rId15"/>
    <sheet name="helyi adók" sheetId="16" r:id="rId16"/>
    <sheet name="EU projektek" sheetId="17" r:id="rId17"/>
    <sheet name="finanszírozás" sheetId="18" r:id="rId18"/>
    <sheet name="15" sheetId="19" r:id="rId19"/>
  </sheets>
  <definedNames>
    <definedName name="foot_4_place" localSheetId="11">'stabilitási 2'!$A$19</definedName>
    <definedName name="foot_5_place" localSheetId="11">'stabilitási 2'!#REF!</definedName>
    <definedName name="foot_53_place" localSheetId="11">'stabilitási 2'!#REF!</definedName>
    <definedName name="_xlnm.Print_Area" localSheetId="13">'átadott'!$A$1:$C$116</definedName>
    <definedName name="_xlnm.Print_Area" localSheetId="14">'átvett'!$A$1:$C$116</definedName>
    <definedName name="_xlnm.Print_Area" localSheetId="8">'beruházások felújítások'!$A$1:$E$44</definedName>
    <definedName name="_xlnm.Print_Area" localSheetId="4">'Bevétel összesen'!$A$1:$F$97</definedName>
    <definedName name="_xlnm.Print_Area" localSheetId="16">'EU projektek'!$A$1:$B$88</definedName>
    <definedName name="_xlnm.Print_Area" localSheetId="17">'finanszírozás'!$A$2:$C$10</definedName>
    <definedName name="_xlnm.Print_Area" localSheetId="1">'Kiadás összesen'!$A$1:$F$123</definedName>
    <definedName name="_xlnm.Print_Area" localSheetId="0">'kiemelt ei'!$A$1:$B$54</definedName>
    <definedName name="_xlnm.Print_Area" localSheetId="7">'létszám'!$A$1:$D$37</definedName>
    <definedName name="_xlnm.Print_Area" localSheetId="6">'Óvoda bevételei'!$A$1:$F$97</definedName>
    <definedName name="_xlnm.Print_Area" localSheetId="3">'Óvoda kiadásai'!$A$1:$F$123</definedName>
    <definedName name="_xlnm.Print_Area" localSheetId="5">'Önkormányzat bevételei'!$A$1:$F$97</definedName>
    <definedName name="_xlnm.Print_Area" localSheetId="2">'Önkormányzat kiadásai'!$A$1:$F$123</definedName>
    <definedName name="_xlnm.Print_Area" localSheetId="10">'stabilitási 1'!$A$1:$J$48</definedName>
    <definedName name="_xlnm.Print_Area" localSheetId="11">'stabilitási 2'!$A$1:$E$38</definedName>
    <definedName name="_xlnm.Print_Area" localSheetId="12">'szociális kiadások'!$A$1:$C$29</definedName>
    <definedName name="_xlnm.Print_Area" localSheetId="9">'többéves'!$A$1:$I$18</definedName>
  </definedNames>
  <calcPr fullCalcOnLoad="1"/>
</workbook>
</file>

<file path=xl/sharedStrings.xml><?xml version="1.0" encoding="utf-8"?>
<sst xmlns="http://schemas.openxmlformats.org/spreadsheetml/2006/main" count="2247" uniqueCount="721">
  <si>
    <t>a költségvetési év azon fejlesztési céljai, amelyek megvalósításához a Stabilitási tv. 3. § (1) bekezdése szerinti adósságot keletkeztető ügylet megkötése válik vagy válhat szükségessé (E Ft)</t>
  </si>
  <si>
    <t>ÖSSZESEN</t>
  </si>
  <si>
    <t>ÖSSZESEN:</t>
  </si>
  <si>
    <t>eredeti ei.</t>
  </si>
  <si>
    <t>Támogatások, kölcsönök nyújtása és törlesztése (E Ft)</t>
  </si>
  <si>
    <t>Támogatások, kölcsönök bevételei (E Ft)</t>
  </si>
  <si>
    <t>Rovat-
szám</t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</si>
  <si>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</si>
  <si>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</si>
  <si>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</si>
  <si>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</si>
  <si>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</si>
  <si>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</si>
  <si>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</si>
  <si>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</si>
  <si>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</si>
  <si>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</si>
  <si>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</si>
  <si>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</si>
  <si>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</si>
  <si>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</si>
  <si>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</si>
  <si>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</si>
  <si>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</si>
  <si>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</si>
  <si>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</si>
  <si>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</si>
  <si>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</si>
  <si>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</si>
  <si>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</si>
  <si>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</si>
  <si>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</si>
  <si>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</si>
  <si>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</si>
  <si>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</si>
  <si>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</si>
  <si>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</si>
  <si>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</si>
  <si>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</si>
  <si>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</si>
  <si>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</si>
  <si>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</si>
  <si>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</si>
  <si>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</si>
  <si>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</si>
  <si>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</si>
  <si>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</si>
  <si>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</si>
  <si>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</si>
  <si>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</si>
  <si>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</si>
  <si>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</si>
  <si>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</si>
  <si>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</si>
  <si>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</si>
  <si>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</si>
  <si>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</si>
  <si>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</si>
  <si>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</si>
  <si>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</si>
  <si>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</si>
  <si>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</si>
  <si>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</si>
  <si>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</si>
  <si>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</si>
  <si>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</si>
  <si>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</si>
  <si>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</si>
  <si>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</si>
  <si>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</si>
  <si>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</si>
  <si>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</si>
  <si>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</si>
  <si>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</si>
  <si>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</si>
  <si>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</si>
  <si>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</si>
  <si>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</si>
  <si>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</si>
  <si>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</si>
  <si>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</si>
  <si>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</si>
  <si>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</si>
  <si>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</si>
  <si>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</si>
  <si>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</si>
  <si>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</si>
  <si>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</si>
  <si>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</si>
  <si>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</si>
  <si>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</si>
  <si>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</si>
  <si>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</si>
  <si>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</si>
  <si>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</si>
  <si>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</si>
  <si>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</si>
  <si>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</si>
  <si>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</si>
  <si>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</si>
  <si>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</si>
  <si>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</si>
  <si>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</si>
  <si>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</si>
  <si>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</si>
  <si>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</si>
  <si>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</si>
  <si>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</si>
  <si>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</si>
  <si>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</si>
  <si>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</si>
  <si>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</si>
  <si>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</si>
  <si>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</si>
  <si>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</si>
  <si>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</si>
  <si>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</si>
  <si>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</si>
  <si>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</si>
  <si>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</si>
  <si>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</si>
  <si>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</si>
  <si>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</si>
  <si>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</si>
  <si>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</si>
  <si>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</si>
  <si>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</si>
  <si>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</si>
  <si>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</si>
  <si>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</si>
  <si>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</si>
  <si>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</si>
  <si>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</si>
  <si>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</si>
  <si>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</si>
  <si>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</si>
  <si>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</si>
  <si>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</si>
  <si>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</si>
  <si>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</si>
  <si>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</si>
  <si>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</si>
  <si>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</si>
  <si>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</si>
  <si>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</si>
  <si>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</si>
  <si>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</si>
  <si>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</si>
  <si>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</si>
  <si>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</si>
  <si>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</si>
  <si>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</si>
  <si>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</si>
  <si>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</si>
  <si>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</si>
  <si>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</si>
  <si>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</si>
  <si>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</si>
  <si>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</si>
  <si>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</si>
  <si>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</si>
  <si>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</si>
  <si>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</si>
  <si>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</si>
  <si>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</si>
  <si>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</si>
  <si>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</si>
  <si>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</si>
  <si>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</si>
  <si>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</si>
  <si>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</si>
  <si>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</si>
  <si>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</si>
  <si>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Likviditási célú hitelek, kölcsönök törlesztése pénzügyi vállalkozásnak</t>
  </si>
  <si>
    <t>K9112</t>
  </si>
  <si>
    <t>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</si>
  <si>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</si>
  <si>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</si>
  <si>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</si>
  <si>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</si>
  <si>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</si>
  <si>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</si>
  <si>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</si>
  <si>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</si>
  <si>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</si>
  <si>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</si>
  <si>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</si>
  <si>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</si>
  <si>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</si>
  <si>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</si>
  <si>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</si>
  <si>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</si>
  <si>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</si>
  <si>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</si>
  <si>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</si>
  <si>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</si>
  <si>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</si>
  <si>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</si>
  <si>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</si>
  <si>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</si>
  <si>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</si>
  <si>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</si>
  <si>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</si>
  <si>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</si>
  <si>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</si>
  <si>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</si>
  <si>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</si>
  <si>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</si>
  <si>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</si>
  <si>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</si>
  <si>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</si>
  <si>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</si>
  <si>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</si>
  <si>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</si>
  <si>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</si>
  <si>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</si>
  <si>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</si>
  <si>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</si>
  <si>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</si>
  <si>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B115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</si>
  <si>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</si>
  <si>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</si>
  <si>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</si>
  <si>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</si>
  <si>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</si>
  <si>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</si>
  <si>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</si>
  <si>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</si>
  <si>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</si>
  <si>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</si>
  <si>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</si>
  <si>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</si>
  <si>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</si>
  <si>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</si>
  <si>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</si>
  <si>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</si>
  <si>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</si>
  <si>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</si>
  <si>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</si>
  <si>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</si>
  <si>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</si>
  <si>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</si>
  <si>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</si>
  <si>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</si>
  <si>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</si>
  <si>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</si>
  <si>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</si>
  <si>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</si>
  <si>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</si>
  <si>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</si>
  <si>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</si>
  <si>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</si>
  <si>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</si>
  <si>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</si>
  <si>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</si>
  <si>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</si>
  <si>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</si>
  <si>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</si>
  <si>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</si>
  <si>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</si>
  <si>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</si>
  <si>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</si>
  <si>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</si>
  <si>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</si>
  <si>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</si>
  <si>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</si>
  <si>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</si>
  <si>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</si>
  <si>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</si>
  <si>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</si>
  <si>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</si>
  <si>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</si>
  <si>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</si>
  <si>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</si>
  <si>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</si>
  <si>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</si>
  <si>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</si>
  <si>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</si>
  <si>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</si>
  <si>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</si>
  <si>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</si>
  <si>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</si>
  <si>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</si>
  <si>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</si>
  <si>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</si>
  <si>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</si>
  <si>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</si>
  <si>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</si>
  <si>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</si>
  <si>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</si>
  <si>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</si>
  <si>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</si>
  <si>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</si>
  <si>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</si>
  <si>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</si>
  <si>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</si>
  <si>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</si>
  <si>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</si>
  <si>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</si>
  <si>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</si>
  <si>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</si>
  <si>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</si>
  <si>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</si>
  <si>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</si>
  <si>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</si>
  <si>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</si>
  <si>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</si>
  <si>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</si>
  <si>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</si>
  <si>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</si>
  <si>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</si>
  <si>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</si>
  <si>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</si>
  <si>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</si>
  <si>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</si>
  <si>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</si>
  <si>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</si>
  <si>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</si>
  <si>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</si>
  <si>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</si>
  <si>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</si>
  <si>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</si>
  <si>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</si>
  <si>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</si>
  <si>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</si>
  <si>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</si>
  <si>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</si>
  <si>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</si>
  <si>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</si>
  <si>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</si>
  <si>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</si>
  <si>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</si>
  <si>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</si>
  <si>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</si>
  <si>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</si>
  <si>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</si>
  <si>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</si>
  <si>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</si>
  <si>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</si>
  <si>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</si>
  <si>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</si>
  <si>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</si>
  <si>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</si>
  <si>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</si>
  <si>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</si>
  <si>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</si>
  <si>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</si>
  <si>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</si>
  <si>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</si>
  <si>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</si>
  <si>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</si>
  <si>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</si>
  <si>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</si>
  <si>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</si>
  <si>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</si>
  <si>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</si>
  <si>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</si>
  <si>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</si>
  <si>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</si>
  <si>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</si>
  <si>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</si>
  <si>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</si>
  <si>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</si>
  <si>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</si>
  <si>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</si>
  <si>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</si>
  <si>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</si>
  <si>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</si>
  <si>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</si>
  <si>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</si>
  <si>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</si>
  <si>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</si>
  <si>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</si>
  <si>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</si>
  <si>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</si>
  <si>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</si>
  <si>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</si>
  <si>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</si>
  <si>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</si>
  <si>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</si>
  <si>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</si>
  <si>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</si>
  <si>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</si>
  <si>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</si>
  <si>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</si>
  <si>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</si>
  <si>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</si>
  <si>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</si>
  <si>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</si>
  <si>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</si>
  <si>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</si>
  <si>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</si>
  <si>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</si>
  <si>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</si>
  <si>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</si>
  <si>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</si>
  <si>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</si>
  <si>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</si>
  <si>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</si>
  <si>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</si>
  <si>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</si>
  <si>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</si>
  <si>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</si>
  <si>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</si>
  <si>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</si>
  <si>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</si>
  <si>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</si>
  <si>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</si>
  <si>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</si>
  <si>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</si>
  <si>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</si>
  <si>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</si>
  <si>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</si>
  <si>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</si>
  <si>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</si>
  <si>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</si>
  <si>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</si>
  <si>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</si>
  <si>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</si>
  <si>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</si>
  <si>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</si>
  <si>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</si>
  <si>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</si>
  <si>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</si>
  <si>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</si>
  <si>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</si>
  <si>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</si>
  <si>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</si>
  <si>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</si>
  <si>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</si>
  <si>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</si>
  <si>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</si>
  <si>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</si>
  <si>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</si>
  <si>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</si>
  <si>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</si>
  <si>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</si>
  <si>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</si>
  <si>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</si>
  <si>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</si>
  <si>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</si>
  <si>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</si>
  <si>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</si>
  <si>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</si>
  <si>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</si>
  <si>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</si>
  <si>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</si>
  <si>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</si>
  <si>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</si>
  <si>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</si>
  <si>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</si>
  <si>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>Bevételek (E Ft)</t>
  </si>
  <si>
    <t>Kiadások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</si>
  <si>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</si>
  <si>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</si>
  <si>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</si>
  <si>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</si>
  <si>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</si>
  <si>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</si>
  <si>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</si>
  <si>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</si>
  <si>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</si>
  <si>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</si>
  <si>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</si>
  <si>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</si>
  <si>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</si>
  <si>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</si>
  <si>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</si>
  <si>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</si>
  <si>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</si>
  <si>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</si>
  <si>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</si>
  <si>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</si>
  <si>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</si>
  <si>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</si>
  <si>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</si>
  <si>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</si>
  <si>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</si>
  <si>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</si>
  <si>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</si>
  <si>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</si>
  <si>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</si>
  <si>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</si>
  <si>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</si>
  <si>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</si>
  <si>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</si>
  <si>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</si>
  <si>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</si>
  <si>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</si>
  <si>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</si>
  <si>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</si>
  <si>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</si>
  <si>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</si>
  <si>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</si>
  <si>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</si>
  <si>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</si>
  <si>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</si>
  <si>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</si>
  <si>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</si>
  <si>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</si>
  <si>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</si>
  <si>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</si>
  <si>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</si>
  <si>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</si>
  <si>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</si>
  <si>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</si>
  <si>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</si>
  <si>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</si>
  <si>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</si>
  <si>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</si>
  <si>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</si>
  <si>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</si>
  <si>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</si>
  <si>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</si>
  <si>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</si>
  <si>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</si>
  <si>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</si>
  <si>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</si>
  <si>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</si>
  <si>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</si>
  <si>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</si>
  <si>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</si>
  <si>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</si>
  <si>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</si>
  <si>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</si>
  <si>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</si>
  <si>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</si>
  <si>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</si>
  <si>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</si>
  <si>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</si>
  <si>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</si>
  <si>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</si>
  <si>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</si>
  <si>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</si>
  <si>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</si>
  <si>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</si>
  <si>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</si>
  <si>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Megnevezés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</si>
  <si>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</si>
  <si>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</si>
  <si>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</si>
  <si>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</si>
  <si>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</si>
  <si>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</si>
  <si>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</si>
  <si>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</si>
  <si>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adósságot keletkeztető ügylet rovatszáma (B8)</t>
  </si>
  <si>
    <t>hitel/lízing/kölcsön/értékpapír</t>
  </si>
  <si>
    <t>Beruházások és felújítások (E Ft)</t>
  </si>
  <si>
    <t>Rovatrend</t>
  </si>
  <si>
    <t>megbízásos jogviszonyban foglalkoztatottak</t>
  </si>
  <si>
    <t>KÖLTSÉGVETÉSI ENGEDÉLYEZETT LÉTSZÁMKERETBE NEM TARTOZÓ FOGLALKOZTATOTTAK LÉTSZÁMA</t>
  </si>
  <si>
    <t>ELŐIRÁNYZATOK</t>
  </si>
  <si>
    <t xml:space="preserve"> ELŐIRÁNYZATOK</t>
  </si>
  <si>
    <t>Lakosságnak juttatott támogatások, szociális, rászorultsági jellegű ellátások (E Ft)</t>
  </si>
  <si>
    <t>ÖNKORMÁNYZATI ELŐIRÁNYZATOK</t>
  </si>
  <si>
    <t xml:space="preserve">Betegséggel kapcsolatos (nem társadalombiztosítási) ellátások </t>
  </si>
  <si>
    <t xml:space="preserve">Foglalkoztatással, munkanélküliséggel kapcsolatos ellátások </t>
  </si>
  <si>
    <t xml:space="preserve">Lakhatással kapcsolatos ellátások </t>
  </si>
  <si>
    <t>állami gondozottak pénzbeli juttatásai</t>
  </si>
  <si>
    <t>oktatásban résztvevők pénzbeli juttatásai</t>
  </si>
  <si>
    <t xml:space="preserve">Intézményi ellátottak pénzbeli juttatásai </t>
  </si>
  <si>
    <t>időskorúak járadéka [Szoctv. 32/B. § (1) bek.]</t>
  </si>
  <si>
    <t>rendszeres szociális segély [Szoctv. 37. § (1) bek. a) - d) pontok]</t>
  </si>
  <si>
    <t>átmeneti segély [Szoctv. 45.§]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</si>
  <si>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</si>
  <si>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</si>
  <si>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</si>
  <si>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</si>
  <si>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</si>
  <si>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</si>
  <si>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</si>
  <si>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</si>
  <si>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</si>
  <si>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>Helyi adó és egyéb közhatalmi bevételek (E Ft)</t>
  </si>
  <si>
    <t xml:space="preserve">építményadó </t>
  </si>
  <si>
    <t xml:space="preserve">épület után fizetett idegenforgalmi adó </t>
  </si>
  <si>
    <t>telekadó</t>
  </si>
  <si>
    <t>ebből: állandó jeleggel végzett iparűzési tevékenység után fizetett helyi iparűzési adó</t>
  </si>
  <si>
    <t>ebből: ideiglenes jeleggel végzett tevékenység után fizetett helyi iparűzési adó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</si>
  <si>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</si>
  <si>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</si>
  <si>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</si>
  <si>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</si>
  <si>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 xml:space="preserve">Egyéb áruhasználati és szolgáltatási adók  </t>
  </si>
  <si>
    <t xml:space="preserve">ebből: tartózkodás után fizetett idegenforgalmi adó </t>
  </si>
  <si>
    <t>ebből: talajterhelési díj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</si>
  <si>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</si>
  <si>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</si>
  <si>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</si>
  <si>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</si>
  <si>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</si>
  <si>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</si>
  <si>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</si>
  <si>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</si>
  <si>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</si>
  <si>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Településrendezési terv</t>
  </si>
  <si>
    <t>Szennyvízcsatorna hálózat fejlesztése</t>
  </si>
  <si>
    <t>A Stabilitási tv. 3. § (1) bekezdése szerinti adósságot keletkeztető ügyletekből és kezességvállalásokból fennálló kötelezettségek az adósságot keletkeztető ügyletek futamidejének végéig, illetve a kezesség érvényesíthetőségéig, és a Stabilitási tv. 45. § (1) bekezdés a) pontja felhatalmazása alapján kiadott jogszabályban meghatározottak szerinti saját bevételek (E Ft)</t>
  </si>
  <si>
    <t>temetési segély [Szoctv. 45.§]</t>
  </si>
  <si>
    <t>Óvodáztatási támogatás</t>
  </si>
  <si>
    <t>egyéb bírság/pótlék</t>
  </si>
  <si>
    <t>Saját bevétel 50 %-a</t>
  </si>
  <si>
    <t>Jogcím szerinti összeg</t>
  </si>
  <si>
    <t>Bevételek összesen</t>
  </si>
  <si>
    <t>Kiadások összesen</t>
  </si>
  <si>
    <t>A környezetvédelmi alap tervezett bevételei-kiadásai</t>
  </si>
  <si>
    <t>Bevételi jogcímek</t>
  </si>
  <si>
    <t>Kiadási jogcímei</t>
  </si>
  <si>
    <t>A többéves kihatással járó döntések számszerűsítése évenkénti bontásban és összesítve (E Ft)</t>
  </si>
  <si>
    <t>N E M L E G E S</t>
  </si>
  <si>
    <t>Kötelezettségek megnevezése</t>
  </si>
  <si>
    <t>Köt.vállalás éve</t>
  </si>
  <si>
    <t>Tárgyév előtti kifizetés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</si>
  <si>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</si>
  <si>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</si>
  <si>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</si>
  <si>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</si>
  <si>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</si>
  <si>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</si>
  <si>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Önkormányzat</t>
  </si>
  <si>
    <t>Háromhárs Óvoda</t>
  </si>
  <si>
    <t>ELŐIRÁNYZATOK-ÖNKORMÁNYZAT</t>
  </si>
  <si>
    <t>ELŐIRÁNYZATOK-HÁROMHÁRS ÓVODA</t>
  </si>
  <si>
    <t>ELŐIRÁNYZATOK-ÖNKORMÁNYZAT ÉS ÓVODA</t>
  </si>
  <si>
    <t xml:space="preserve"> ELŐIRÁNYZAT ÖNKORMÁNYZAT ÉS ÓVODA ÖSSZESEN</t>
  </si>
  <si>
    <t xml:space="preserve"> ELŐIRÁNYZAT -ÓVODA </t>
  </si>
  <si>
    <t xml:space="preserve"> ELŐIRÁNYZAT- ÖNKORMÁNYZAT </t>
  </si>
  <si>
    <t>MINDÖSSZESEN</t>
  </si>
  <si>
    <t>Költségvetési engedélyezett létszámkeret (álláshely) (fő) Háromhárs Óvoda</t>
  </si>
  <si>
    <t xml:space="preserve">Költségvetési engedélyezett létszámkeret (álláshely) (fő) Önkormányzat </t>
  </si>
  <si>
    <t>ELŐIRÁNYZATOK, ÖNKORMÁNYZAT</t>
  </si>
  <si>
    <t>ELŐIRÁNYZATOK, ÓVODA</t>
  </si>
  <si>
    <t>MINDÖSSESEN</t>
  </si>
  <si>
    <t>saját bevételek 2018.</t>
  </si>
  <si>
    <t>Eredeti ei.</t>
  </si>
  <si>
    <t>K1-K8. Költségvetési kiadások 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</si>
  <si>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</si>
  <si>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</si>
  <si>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</si>
  <si>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</si>
  <si>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>B1-7 A helyi önkormányzat projekthez történő hozzájárulása</t>
  </si>
  <si>
    <t xml:space="preserve">B1-B7 Költségvetési bevételek </t>
  </si>
  <si>
    <t xml:space="preserve">BEVÉTELEK ÖSSZESEN </t>
  </si>
  <si>
    <t>Irányító szervi támogatások folyósítása (E Ft)</t>
  </si>
  <si>
    <t>Központi, irányító szervi támogatások folyósítása működési célra</t>
  </si>
  <si>
    <t>Központi, irányító szervi támogatások folyósítása felhalmozási célra</t>
  </si>
  <si>
    <t>Pedagógus I</t>
  </si>
  <si>
    <t>Pedagógus II.</t>
  </si>
  <si>
    <t>saját bevételek 2019.</t>
  </si>
  <si>
    <t>egyéb működési célú támogatások ÁHT-n belül</t>
  </si>
  <si>
    <t>Előző évi maradvány</t>
  </si>
  <si>
    <t>Talajterhelési díj , tárgyévi</t>
  </si>
  <si>
    <t>Parlagfű mentesítés</t>
  </si>
  <si>
    <t>Államháztartáson belüli megelőlegezés visszafizetése</t>
  </si>
  <si>
    <t>Intézményfinanszírozás</t>
  </si>
  <si>
    <t>Intézményfinanszírozás bevétele</t>
  </si>
  <si>
    <t>Előző évi maradvány igénybevétel</t>
  </si>
  <si>
    <t>K513</t>
  </si>
  <si>
    <t>magánszemély kommunális adója</t>
  </si>
  <si>
    <t>K89</t>
  </si>
  <si>
    <t>B75</t>
  </si>
  <si>
    <t>Működési célú kvi támogatások és kieg.támogatások</t>
  </si>
  <si>
    <t>Elszámolásból származó bevételek</t>
  </si>
  <si>
    <t>gyakornok (pedagógus)</t>
  </si>
  <si>
    <t xml:space="preserve">Kazán felújítása  ( új szivattyú beszerelése) </t>
  </si>
  <si>
    <t>2019. évi kifizetés</t>
  </si>
  <si>
    <t>2020. évi kifizetés</t>
  </si>
  <si>
    <t>Fasor telepítés</t>
  </si>
  <si>
    <t>Tartalékok</t>
  </si>
  <si>
    <t>Tartalékok-általános pályázati önrész</t>
  </si>
  <si>
    <t>1. melléklet az   /2018. (  ) Önk.rendelethez</t>
  </si>
  <si>
    <t>Alcsútdoboz Település Önkormányzat 2018. évi költségvetése</t>
  </si>
  <si>
    <t>2018. évi eredeti előirányzat</t>
  </si>
  <si>
    <t>eFt-ban</t>
  </si>
  <si>
    <t>2/A. melléklet az     /2018. (     ) Önk.rendelethez</t>
  </si>
  <si>
    <t>2. melléklet az    /2018. (  ) Önk.rendelethez</t>
  </si>
  <si>
    <t>2/B melléklet a    /2018. (     ) Önk.rendelethez</t>
  </si>
  <si>
    <t>3. melléklet az    /2018. (   )  Önk.rendelethez</t>
  </si>
  <si>
    <t>3/A. melléklet az    /2018. (    ) Önk.rendelethez</t>
  </si>
  <si>
    <t>B411</t>
  </si>
  <si>
    <t>3/B. melléklet az     /2018. (   ) Önk.rendelethez</t>
  </si>
  <si>
    <t>4.melléklet az    /2018. (   ) Önk.rendelethez</t>
  </si>
  <si>
    <t>5.melléklet az   /2018. (   ) Önk.rendelethez</t>
  </si>
  <si>
    <t>Ivóvízhálózat felújítás</t>
  </si>
  <si>
    <t xml:space="preserve">Sportcsarnok és Közösségi Színtér: Szőnyeg, függöny beszerzés (2017.évi közm.érdekeltségnöv..pályázat) </t>
  </si>
  <si>
    <t>Sportcsarnok és Közösségi Színtér: eszközbeszerzés (2018. évi közm. érdekeltségnöv.pályázat)</t>
  </si>
  <si>
    <t>Sportcsarnok és Közösségi Színtér: tűzjelző rendszer átalakítása</t>
  </si>
  <si>
    <t>Sportcsarnok és Közösségi Színtér: homlokzat felújítás (adósságkonsz.pályázat)</t>
  </si>
  <si>
    <t>Iskolaépület energetikai felújítása</t>
  </si>
  <si>
    <t>Védőnői szolgálat : eszközbeszerzése (Egészségügyi Központ felújítása pályázat)</t>
  </si>
  <si>
    <t>Techika terem közösségi teremmé való átalakítása (EFOP-4.1.7-16-2017-000251)</t>
  </si>
  <si>
    <t>Közösségi terembe eszközbeszerzés (EFOP-4.1.7-16-2017-0025)</t>
  </si>
  <si>
    <t>Kemence építése kiülővel (Humánerőforrásfejlesztés pályázat terhére)</t>
  </si>
  <si>
    <t>Telefonbeszerzés</t>
  </si>
  <si>
    <t>Belterületi utak  és járdák (Bem utca, Szabadság utcai járdák) felújítása, BM pályázat terhére</t>
  </si>
  <si>
    <t>Ingatlanbeszerzés szennyvíztelep bővítéséhez</t>
  </si>
  <si>
    <t>6.melléklet az    /2018. (  ) Önk.rendelethez</t>
  </si>
  <si>
    <t>Tárgyévi kifizetés (2018. évi ei.)</t>
  </si>
  <si>
    <t>2021. évi kifizetés</t>
  </si>
  <si>
    <t>2021. év utáni kifizetések</t>
  </si>
  <si>
    <t>7. melléklet az    /2018. (    ) Önk.rendelethez</t>
  </si>
  <si>
    <t>8.melléklet az  /2018. ( ) Önk.rendelethez</t>
  </si>
  <si>
    <t>saját bevételek 2021.</t>
  </si>
  <si>
    <t>9.melléklet az   /2018. (  ) Önk.rendelethez</t>
  </si>
  <si>
    <t>10.melléklet az   /2018. ( ) Önk.rendelethez</t>
  </si>
  <si>
    <t>11.melléklet az    /2018. (   ) Önk.rendelethez</t>
  </si>
  <si>
    <t>12.melléklet az   /2018. (  ) Önk.rendelethez</t>
  </si>
  <si>
    <t>talajterhelési díj</t>
  </si>
  <si>
    <t xml:space="preserve">13. melléklet az   /2018. (  ) Önk.rendelethez </t>
  </si>
  <si>
    <t>B8 Finanszírozási bevételek- előző évi maradvány</t>
  </si>
  <si>
    <t>Pályázat  száma: TOP-3.2.1-15-FE-2016-00023 (Energetikai korszerűsítés)</t>
  </si>
  <si>
    <t>Pályázat  száma: TOP-4.1.1-15-2016-00020. (Egészségügyi Központ felújítása)</t>
  </si>
  <si>
    <t>Pályázat  száma: EFOP-4.1.7-16-2017-00251 (Tanulást segítő infrastruktúrális fejlesztés)</t>
  </si>
  <si>
    <t>2017. évben kifizetett kiadás</t>
  </si>
  <si>
    <t>Pályázat  száma: EFOP-1.5.2-16 (Humánerőforrás fejlesztés)</t>
  </si>
  <si>
    <t>14.melléklet az   /2018. (  ) Önk.rendelethez</t>
  </si>
  <si>
    <t>15. melléklet az   /2018. ( ) Önk.rendelethez</t>
  </si>
  <si>
    <t>Favédelmi felülvizsgálat és szükség szerinti kivágása, új ültetése</t>
  </si>
  <si>
    <t>Az európai uniós forrásból finanszírozott támogatással megvalósuló programok, projektek kiadásai, bevételei, valamint a helyi önkormányzat ilyen projektekhez történő hozzájárulásai   (E Ft)</t>
  </si>
  <si>
    <t>saját bevételek 2020.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</si>
</sst>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__"/>
    <numFmt numFmtId="173" formatCode="\ ##########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€-2]\ #\ ##,000_);[Red]\([$€-2]\ #\ ##,000\)"/>
    <numFmt numFmtId="178" formatCode="[$-40E]yyyy\.\ mmmm\ d\."/>
    <numFmt numFmtId="179" formatCode="[$-40E]yyyy/\ mmmm;@"/>
    <numFmt numFmtId="180" formatCode="mmm/yyyy"/>
    <numFmt numFmtId="181" formatCode="00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8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i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i/>
      <u val="single"/>
      <sz val="12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1"/>
      <color indexed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11"/>
      <name val="Arial"/>
      <family val="2"/>
    </font>
    <font>
      <i/>
      <sz val="11"/>
      <color indexed="8"/>
      <name val="Arial"/>
      <family val="2"/>
    </font>
    <font>
      <i/>
      <sz val="9"/>
      <name val="Arial"/>
      <family val="2"/>
    </font>
    <font>
      <i/>
      <sz val="9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i/>
      <sz val="12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name val="Arial"/>
      <family val="2"/>
    </font>
    <font>
      <i/>
      <sz val="10"/>
      <color indexed="40"/>
      <name val="Arial"/>
      <family val="2"/>
    </font>
    <font>
      <b/>
      <sz val="10"/>
      <color indexed="40"/>
      <name val="Arial"/>
      <family val="2"/>
    </font>
    <font>
      <b/>
      <sz val="10"/>
      <color indexed="10"/>
      <name val="Arial"/>
      <family val="2"/>
    </font>
    <font>
      <b/>
      <i/>
      <u val="single"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Calibri"/>
      <family val="2"/>
    </font>
    <font>
      <i/>
      <sz val="8"/>
      <color indexed="8"/>
      <name val="Arial"/>
      <family val="2"/>
    </font>
    <font>
      <sz val="10"/>
      <color indexed="4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i/>
      <sz val="11"/>
      <color theme="1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  <font>
      <i/>
      <sz val="8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rgb="FF00B0F0"/>
      <name val="Arial"/>
      <family val="2"/>
    </font>
    <font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1" fillId="22" borderId="7" applyNumberFormat="0" applyFont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7" fillId="29" borderId="0" applyNumberFormat="0" applyBorder="0" applyAlignment="0" applyProtection="0"/>
    <xf numFmtId="0" fontId="68" fillId="30" borderId="8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71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2" fillId="31" borderId="0" applyNumberFormat="0" applyBorder="0" applyAlignment="0" applyProtection="0"/>
    <xf numFmtId="0" fontId="73" fillId="32" borderId="0" applyNumberFormat="0" applyBorder="0" applyAlignment="0" applyProtection="0"/>
    <xf numFmtId="0" fontId="74" fillId="30" borderId="1" applyNumberFormat="0" applyAlignment="0" applyProtection="0"/>
    <xf numFmtId="9" fontId="1" fillId="0" borderId="0" applyFont="0" applyFill="0" applyBorder="0" applyAlignment="0" applyProtection="0"/>
  </cellStyleXfs>
  <cellXfs count="211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3" fontId="7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left" vertical="center"/>
    </xf>
    <xf numFmtId="3" fontId="6" fillId="0" borderId="1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right"/>
    </xf>
    <xf numFmtId="3" fontId="9" fillId="0" borderId="10" xfId="0" applyNumberFormat="1" applyFont="1" applyBorder="1" applyAlignment="1">
      <alignment/>
    </xf>
    <xf numFmtId="0" fontId="8" fillId="33" borderId="10" xfId="0" applyFont="1" applyFill="1" applyBorder="1" applyAlignment="1">
      <alignment/>
    </xf>
    <xf numFmtId="3" fontId="8" fillId="33" borderId="10" xfId="0" applyNumberFormat="1" applyFont="1" applyFill="1" applyBorder="1" applyAlignment="1">
      <alignment/>
    </xf>
    <xf numFmtId="0" fontId="75" fillId="0" borderId="0" xfId="0" applyFont="1" applyAlignment="1">
      <alignment horizontal="right"/>
    </xf>
    <xf numFmtId="3" fontId="75" fillId="0" borderId="0" xfId="0" applyNumberFormat="1" applyFont="1" applyAlignment="1">
      <alignment/>
    </xf>
    <xf numFmtId="0" fontId="8" fillId="0" borderId="0" xfId="0" applyFont="1" applyAlignment="1">
      <alignment/>
    </xf>
    <xf numFmtId="3" fontId="6" fillId="0" borderId="0" xfId="0" applyNumberFormat="1" applyFont="1" applyAlignment="1">
      <alignment/>
    </xf>
    <xf numFmtId="3" fontId="8" fillId="0" borderId="10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76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vertical="center"/>
    </xf>
    <xf numFmtId="0" fontId="9" fillId="0" borderId="10" xfId="0" applyNumberFormat="1" applyFont="1" applyFill="1" applyBorder="1" applyAlignment="1">
      <alignment vertical="center"/>
    </xf>
    <xf numFmtId="0" fontId="9" fillId="0" borderId="10" xfId="0" applyFont="1" applyBorder="1" applyAlignment="1">
      <alignment/>
    </xf>
    <xf numFmtId="173" fontId="9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173" fontId="11" fillId="0" borderId="10" xfId="0" applyNumberFormat="1" applyFont="1" applyFill="1" applyBorder="1" applyAlignment="1">
      <alignment vertical="center"/>
    </xf>
    <xf numFmtId="0" fontId="11" fillId="0" borderId="10" xfId="0" applyFont="1" applyBorder="1" applyAlignment="1">
      <alignment/>
    </xf>
    <xf numFmtId="0" fontId="9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173" fontId="8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13" fillId="35" borderId="10" xfId="0" applyFont="1" applyFill="1" applyBorder="1" applyAlignment="1">
      <alignment/>
    </xf>
    <xf numFmtId="172" fontId="9" fillId="0" borderId="10" xfId="0" applyNumberFormat="1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7" fillId="36" borderId="10" xfId="0" applyFont="1" applyFill="1" applyBorder="1" applyAlignment="1">
      <alignment horizontal="left" vertical="center"/>
    </xf>
    <xf numFmtId="173" fontId="7" fillId="36" borderId="1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76" fillId="0" borderId="0" xfId="0" applyFont="1" applyBorder="1" applyAlignment="1">
      <alignment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left" vertical="center"/>
    </xf>
    <xf numFmtId="3" fontId="14" fillId="0" borderId="10" xfId="0" applyNumberFormat="1" applyFont="1" applyFill="1" applyBorder="1" applyAlignment="1">
      <alignment horizontal="right" vertical="center"/>
    </xf>
    <xf numFmtId="0" fontId="15" fillId="36" borderId="10" xfId="0" applyFont="1" applyFill="1" applyBorder="1" applyAlignment="1">
      <alignment horizontal="left" vertical="center"/>
    </xf>
    <xf numFmtId="0" fontId="7" fillId="36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/>
    </xf>
    <xf numFmtId="0" fontId="16" fillId="33" borderId="10" xfId="0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0" fontId="17" fillId="0" borderId="0" xfId="0" applyFont="1" applyAlignment="1">
      <alignment/>
    </xf>
    <xf numFmtId="0" fontId="11" fillId="0" borderId="10" xfId="0" applyFont="1" applyFill="1" applyBorder="1" applyAlignment="1">
      <alignment horizontal="left" vertical="center"/>
    </xf>
    <xf numFmtId="3" fontId="11" fillId="0" borderId="10" xfId="0" applyNumberFormat="1" applyFont="1" applyBorder="1" applyAlignment="1">
      <alignment/>
    </xf>
    <xf numFmtId="0" fontId="8" fillId="35" borderId="10" xfId="0" applyFont="1" applyFill="1" applyBorder="1" applyAlignment="1">
      <alignment horizontal="left" vertical="center"/>
    </xf>
    <xf numFmtId="0" fontId="15" fillId="36" borderId="10" xfId="0" applyFont="1" applyFill="1" applyBorder="1" applyAlignment="1">
      <alignment horizontal="left" vertical="center" wrapText="1"/>
    </xf>
    <xf numFmtId="0" fontId="7" fillId="37" borderId="10" xfId="0" applyFont="1" applyFill="1" applyBorder="1" applyAlignment="1">
      <alignment/>
    </xf>
    <xf numFmtId="0" fontId="7" fillId="37" borderId="10" xfId="0" applyFont="1" applyFill="1" applyBorder="1" applyAlignment="1">
      <alignment horizontal="left" vertical="center"/>
    </xf>
    <xf numFmtId="0" fontId="76" fillId="0" borderId="0" xfId="0" applyFont="1" applyAlignment="1">
      <alignment horizontal="center"/>
    </xf>
    <xf numFmtId="0" fontId="14" fillId="0" borderId="10" xfId="58" applyFont="1" applyFill="1" applyBorder="1" applyAlignment="1">
      <alignment horizontal="left" vertical="center" wrapText="1"/>
      <protection/>
    </xf>
    <xf numFmtId="0" fontId="4" fillId="0" borderId="10" xfId="58" applyFont="1" applyFill="1" applyBorder="1" applyAlignment="1">
      <alignment horizontal="center" vertical="center" wrapText="1"/>
      <protection/>
    </xf>
    <xf numFmtId="0" fontId="4" fillId="0" borderId="10" xfId="58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77" fillId="0" borderId="0" xfId="0" applyFont="1" applyAlignment="1">
      <alignment/>
    </xf>
    <xf numFmtId="3" fontId="9" fillId="0" borderId="10" xfId="0" applyNumberFormat="1" applyFont="1" applyBorder="1" applyAlignment="1">
      <alignment wrapText="1"/>
    </xf>
    <xf numFmtId="0" fontId="18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/>
    </xf>
    <xf numFmtId="3" fontId="78" fillId="0" borderId="10" xfId="0" applyNumberFormat="1" applyFont="1" applyBorder="1" applyAlignment="1">
      <alignment/>
    </xf>
    <xf numFmtId="0" fontId="77" fillId="0" borderId="10" xfId="0" applyFont="1" applyBorder="1" applyAlignment="1">
      <alignment/>
    </xf>
    <xf numFmtId="0" fontId="20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/>
    </xf>
    <xf numFmtId="3" fontId="79" fillId="0" borderId="10" xfId="0" applyNumberFormat="1" applyFont="1" applyBorder="1" applyAlignment="1">
      <alignment/>
    </xf>
    <xf numFmtId="0" fontId="80" fillId="0" borderId="10" xfId="0" applyFont="1" applyBorder="1" applyAlignment="1">
      <alignment/>
    </xf>
    <xf numFmtId="3" fontId="80" fillId="0" borderId="10" xfId="0" applyNumberFormat="1" applyFont="1" applyBorder="1" applyAlignment="1">
      <alignment/>
    </xf>
    <xf numFmtId="0" fontId="80" fillId="0" borderId="0" xfId="0" applyFont="1" applyAlignment="1">
      <alignment/>
    </xf>
    <xf numFmtId="3" fontId="77" fillId="0" borderId="10" xfId="0" applyNumberFormat="1" applyFont="1" applyBorder="1" applyAlignment="1">
      <alignment/>
    </xf>
    <xf numFmtId="0" fontId="19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right" vertical="center" wrapText="1"/>
    </xf>
    <xf numFmtId="0" fontId="78" fillId="0" borderId="10" xfId="0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3" fontId="81" fillId="0" borderId="10" xfId="0" applyNumberFormat="1" applyFont="1" applyBorder="1" applyAlignment="1">
      <alignment/>
    </xf>
    <xf numFmtId="0" fontId="18" fillId="0" borderId="10" xfId="0" applyFont="1" applyFill="1" applyBorder="1" applyAlignment="1">
      <alignment horizontal="right" vertical="center" wrapText="1"/>
    </xf>
    <xf numFmtId="0" fontId="79" fillId="0" borderId="10" xfId="0" applyFont="1" applyBorder="1" applyAlignment="1">
      <alignment/>
    </xf>
    <xf numFmtId="0" fontId="79" fillId="0" borderId="0" xfId="0" applyFont="1" applyAlignment="1">
      <alignment/>
    </xf>
    <xf numFmtId="0" fontId="82" fillId="0" borderId="10" xfId="0" applyFont="1" applyBorder="1" applyAlignment="1">
      <alignment/>
    </xf>
    <xf numFmtId="3" fontId="82" fillId="0" borderId="10" xfId="0" applyNumberFormat="1" applyFont="1" applyBorder="1" applyAlignment="1">
      <alignment/>
    </xf>
    <xf numFmtId="0" fontId="81" fillId="0" borderId="0" xfId="0" applyFont="1" applyAlignment="1">
      <alignment/>
    </xf>
    <xf numFmtId="3" fontId="77" fillId="0" borderId="0" xfId="0" applyNumberFormat="1" applyFont="1" applyAlignment="1">
      <alignment/>
    </xf>
    <xf numFmtId="0" fontId="22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wrapText="1"/>
    </xf>
    <xf numFmtId="0" fontId="26" fillId="0" borderId="10" xfId="0" applyFont="1" applyFill="1" applyBorder="1" applyAlignment="1">
      <alignment wrapText="1"/>
    </xf>
    <xf numFmtId="0" fontId="27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/>
    </xf>
    <xf numFmtId="3" fontId="25" fillId="0" borderId="10" xfId="0" applyNumberFormat="1" applyFont="1" applyFill="1" applyBorder="1" applyAlignment="1">
      <alignment/>
    </xf>
    <xf numFmtId="0" fontId="28" fillId="0" borderId="10" xfId="0" applyFont="1" applyFill="1" applyBorder="1" applyAlignment="1">
      <alignment/>
    </xf>
    <xf numFmtId="3" fontId="28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 wrapText="1"/>
    </xf>
    <xf numFmtId="0" fontId="83" fillId="0" borderId="0" xfId="0" applyFont="1" applyAlignment="1">
      <alignment/>
    </xf>
    <xf numFmtId="0" fontId="30" fillId="0" borderId="0" xfId="0" applyFont="1" applyAlignment="1">
      <alignment horizontal="center" wrapText="1"/>
    </xf>
    <xf numFmtId="0" fontId="77" fillId="0" borderId="0" xfId="0" applyFont="1" applyAlignment="1">
      <alignment horizontal="center" wrapText="1"/>
    </xf>
    <xf numFmtId="3" fontId="77" fillId="0" borderId="0" xfId="0" applyNumberFormat="1" applyFont="1" applyAlignment="1">
      <alignment horizontal="center" wrapText="1"/>
    </xf>
    <xf numFmtId="0" fontId="9" fillId="0" borderId="0" xfId="0" applyFont="1" applyAlignment="1">
      <alignment/>
    </xf>
    <xf numFmtId="0" fontId="31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3" fontId="24" fillId="0" borderId="10" xfId="0" applyNumberFormat="1" applyFont="1" applyBorder="1" applyAlignment="1">
      <alignment/>
    </xf>
    <xf numFmtId="0" fontId="24" fillId="0" borderId="10" xfId="0" applyFont="1" applyBorder="1" applyAlignment="1">
      <alignment/>
    </xf>
    <xf numFmtId="0" fontId="14" fillId="38" borderId="10" xfId="0" applyFont="1" applyFill="1" applyBorder="1" applyAlignment="1">
      <alignment horizontal="left" vertical="center" wrapText="1"/>
    </xf>
    <xf numFmtId="0" fontId="11" fillId="38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right" vertical="center" wrapText="1"/>
    </xf>
    <xf numFmtId="0" fontId="84" fillId="0" borderId="0" xfId="0" applyFont="1" applyAlignment="1">
      <alignment/>
    </xf>
    <xf numFmtId="0" fontId="11" fillId="0" borderId="0" xfId="0" applyFont="1" applyAlignment="1">
      <alignment horizontal="center" wrapText="1"/>
    </xf>
    <xf numFmtId="0" fontId="3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/>
    </xf>
    <xf numFmtId="0" fontId="84" fillId="0" borderId="10" xfId="0" applyFont="1" applyBorder="1" applyAlignment="1">
      <alignment/>
    </xf>
    <xf numFmtId="0" fontId="33" fillId="0" borderId="1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wrapText="1"/>
    </xf>
    <xf numFmtId="3" fontId="11" fillId="0" borderId="10" xfId="0" applyNumberFormat="1" applyFont="1" applyFill="1" applyBorder="1" applyAlignment="1">
      <alignment horizontal="right" vertical="center" wrapText="1"/>
    </xf>
    <xf numFmtId="0" fontId="76" fillId="0" borderId="10" xfId="0" applyFont="1" applyBorder="1" applyAlignment="1">
      <alignment/>
    </xf>
    <xf numFmtId="0" fontId="85" fillId="0" borderId="10" xfId="0" applyFont="1" applyBorder="1" applyAlignment="1">
      <alignment/>
    </xf>
    <xf numFmtId="3" fontId="9" fillId="0" borderId="10" xfId="0" applyNumberFormat="1" applyFont="1" applyBorder="1" applyAlignment="1">
      <alignment horizontal="right"/>
    </xf>
    <xf numFmtId="0" fontId="14" fillId="34" borderId="1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3" fontId="24" fillId="0" borderId="0" xfId="0" applyNumberFormat="1" applyFont="1" applyAlignment="1">
      <alignment horizontal="center" wrapText="1"/>
    </xf>
    <xf numFmtId="3" fontId="11" fillId="0" borderId="10" xfId="0" applyNumberFormat="1" applyFont="1" applyBorder="1" applyAlignment="1">
      <alignment horizontal="center"/>
    </xf>
    <xf numFmtId="3" fontId="11" fillId="0" borderId="10" xfId="0" applyNumberFormat="1" applyFont="1" applyBorder="1" applyAlignment="1">
      <alignment horizontal="right"/>
    </xf>
    <xf numFmtId="3" fontId="84" fillId="0" borderId="10" xfId="0" applyNumberFormat="1" applyFont="1" applyBorder="1" applyAlignment="1">
      <alignment/>
    </xf>
    <xf numFmtId="0" fontId="14" fillId="38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11" fillId="33" borderId="1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3" fontId="30" fillId="0" borderId="0" xfId="0" applyNumberFormat="1" applyFont="1" applyAlignment="1">
      <alignment horizontal="center" wrapText="1"/>
    </xf>
    <xf numFmtId="3" fontId="84" fillId="0" borderId="0" xfId="0" applyNumberFormat="1" applyFont="1" applyAlignment="1">
      <alignment/>
    </xf>
    <xf numFmtId="3" fontId="9" fillId="0" borderId="10" xfId="0" applyNumberFormat="1" applyFont="1" applyFill="1" applyBorder="1" applyAlignment="1">
      <alignment horizontal="right" vertical="center" wrapText="1"/>
    </xf>
    <xf numFmtId="3" fontId="11" fillId="33" borderId="10" xfId="0" applyNumberFormat="1" applyFont="1" applyFill="1" applyBorder="1" applyAlignment="1">
      <alignment/>
    </xf>
    <xf numFmtId="0" fontId="76" fillId="0" borderId="10" xfId="0" applyFont="1" applyBorder="1" applyAlignment="1">
      <alignment wrapText="1"/>
    </xf>
    <xf numFmtId="0" fontId="34" fillId="0" borderId="0" xfId="0" applyFont="1" applyAlignment="1">
      <alignment/>
    </xf>
    <xf numFmtId="0" fontId="30" fillId="0" borderId="0" xfId="0" applyFont="1" applyAlignment="1">
      <alignment/>
    </xf>
    <xf numFmtId="0" fontId="35" fillId="35" borderId="10" xfId="0" applyFont="1" applyFill="1" applyBorder="1" applyAlignment="1">
      <alignment/>
    </xf>
    <xf numFmtId="0" fontId="11" fillId="35" borderId="10" xfId="0" applyFont="1" applyFill="1" applyBorder="1" applyAlignment="1">
      <alignment horizontal="left" vertical="center"/>
    </xf>
    <xf numFmtId="0" fontId="14" fillId="36" borderId="10" xfId="0" applyFont="1" applyFill="1" applyBorder="1" applyAlignment="1">
      <alignment horizontal="left" vertical="center" wrapText="1"/>
    </xf>
    <xf numFmtId="0" fontId="11" fillId="36" borderId="10" xfId="0" applyFont="1" applyFill="1" applyBorder="1" applyAlignment="1">
      <alignment horizontal="left" vertical="center"/>
    </xf>
    <xf numFmtId="0" fontId="11" fillId="37" borderId="10" xfId="0" applyFont="1" applyFill="1" applyBorder="1" applyAlignment="1">
      <alignment/>
    </xf>
    <xf numFmtId="0" fontId="11" fillId="37" borderId="10" xfId="0" applyFont="1" applyFill="1" applyBorder="1" applyAlignment="1">
      <alignment horizontal="left" vertical="center"/>
    </xf>
    <xf numFmtId="0" fontId="14" fillId="36" borderId="10" xfId="0" applyFont="1" applyFill="1" applyBorder="1" applyAlignment="1">
      <alignment horizontal="left" vertical="center"/>
    </xf>
    <xf numFmtId="0" fontId="11" fillId="36" borderId="10" xfId="0" applyFont="1" applyFill="1" applyBorder="1" applyAlignment="1">
      <alignment horizontal="left" vertical="center" wrapText="1"/>
    </xf>
    <xf numFmtId="0" fontId="77" fillId="0" borderId="0" xfId="0" applyFont="1" applyAlignment="1">
      <alignment/>
    </xf>
    <xf numFmtId="0" fontId="77" fillId="0" borderId="0" xfId="0" applyFont="1" applyAlignment="1">
      <alignment horizontal="center"/>
    </xf>
    <xf numFmtId="0" fontId="77" fillId="0" borderId="10" xfId="0" applyFont="1" applyBorder="1" applyAlignment="1">
      <alignment horizontal="center"/>
    </xf>
    <xf numFmtId="0" fontId="84" fillId="0" borderId="10" xfId="0" applyFont="1" applyBorder="1" applyAlignment="1">
      <alignment horizontal="center"/>
    </xf>
    <xf numFmtId="3" fontId="86" fillId="0" borderId="10" xfId="0" applyNumberFormat="1" applyFont="1" applyBorder="1" applyAlignment="1">
      <alignment/>
    </xf>
    <xf numFmtId="0" fontId="7" fillId="0" borderId="0" xfId="0" applyFont="1" applyAlignment="1">
      <alignment horizontal="center" wrapText="1"/>
    </xf>
    <xf numFmtId="0" fontId="83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83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83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76" fillId="0" borderId="0" xfId="0" applyFont="1" applyAlignment="1">
      <alignment horizontal="center" wrapText="1"/>
    </xf>
    <xf numFmtId="0" fontId="76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85" fillId="0" borderId="0" xfId="0" applyFont="1" applyAlignment="1">
      <alignment horizontal="right" wrapText="1"/>
    </xf>
    <xf numFmtId="0" fontId="83" fillId="0" borderId="0" xfId="0" applyFont="1" applyAlignment="1">
      <alignment horizontal="center" wrapText="1"/>
    </xf>
    <xf numFmtId="0" fontId="29" fillId="0" borderId="0" xfId="0" applyFont="1" applyAlignment="1">
      <alignment horizontal="center" wrapText="1"/>
    </xf>
    <xf numFmtId="0" fontId="81" fillId="0" borderId="0" xfId="0" applyFont="1" applyAlignment="1">
      <alignment horizontal="right" wrapText="1"/>
    </xf>
    <xf numFmtId="0" fontId="81" fillId="0" borderId="0" xfId="0" applyFont="1" applyAlignment="1">
      <alignment horizontal="right"/>
    </xf>
    <xf numFmtId="0" fontId="83" fillId="0" borderId="0" xfId="0" applyFont="1" applyAlignment="1">
      <alignment horizontal="right"/>
    </xf>
    <xf numFmtId="0" fontId="4" fillId="0" borderId="11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81" fillId="0" borderId="0" xfId="0" applyNumberFormat="1" applyFont="1" applyAlignment="1">
      <alignment horizontal="right" wrapText="1"/>
    </xf>
    <xf numFmtId="3" fontId="81" fillId="0" borderId="0" xfId="0" applyNumberFormat="1" applyFont="1" applyAlignment="1">
      <alignment horizontal="center" wrapText="1"/>
    </xf>
    <xf numFmtId="0" fontId="29" fillId="0" borderId="0" xfId="0" applyFont="1" applyAlignment="1">
      <alignment horizontal="right" wrapText="1"/>
    </xf>
    <xf numFmtId="0" fontId="81" fillId="0" borderId="0" xfId="0" applyFont="1" applyAlignment="1">
      <alignment horizontal="center" wrapText="1"/>
    </xf>
    <xf numFmtId="0" fontId="87" fillId="0" borderId="0" xfId="0" applyFont="1" applyAlignment="1">
      <alignment horizontal="center" wrapText="1"/>
    </xf>
    <xf numFmtId="0" fontId="83" fillId="0" borderId="0" xfId="0" applyFont="1" applyAlignment="1">
      <alignment/>
    </xf>
    <xf numFmtId="3" fontId="81" fillId="0" borderId="0" xfId="0" applyNumberFormat="1" applyFont="1" applyAlignment="1">
      <alignment horizontal="right"/>
    </xf>
    <xf numFmtId="0" fontId="28" fillId="0" borderId="0" xfId="0" applyFont="1" applyFill="1" applyBorder="1" applyAlignment="1">
      <alignment horizontal="center" vertical="center" wrapText="1"/>
    </xf>
    <xf numFmtId="0" fontId="85" fillId="0" borderId="12" xfId="0" applyFont="1" applyBorder="1" applyAlignment="1">
      <alignment/>
    </xf>
    <xf numFmtId="0" fontId="76" fillId="0" borderId="13" xfId="0" applyFont="1" applyBorder="1" applyAlignment="1">
      <alignment/>
    </xf>
    <xf numFmtId="0" fontId="76" fillId="0" borderId="12" xfId="0" applyFont="1" applyBorder="1" applyAlignment="1">
      <alignment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al_KTRSZJ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4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89.140625" style="1" customWidth="1"/>
    <col min="2" max="2" width="19.8515625" style="1" customWidth="1"/>
    <col min="3" max="16384" width="9.140625" style="1" customWidth="1"/>
  </cols>
  <sheetData>
    <row r="1" spans="1:2" ht="15.75">
      <c r="A1" s="185" t="s">
        <v>671</v>
      </c>
      <c r="B1" s="186"/>
    </row>
    <row r="2" spans="1:2" ht="22.5" customHeight="1">
      <c r="A2" s="181" t="s">
        <v>672</v>
      </c>
      <c r="B2" s="182"/>
    </row>
    <row r="3" spans="1:2" ht="50.25" customHeight="1">
      <c r="A3" s="183" t="s">
        <v>422</v>
      </c>
      <c r="B3" s="184"/>
    </row>
    <row r="4" spans="1:2" ht="24.75" customHeight="1">
      <c r="A4" s="1" t="s">
        <v>620</v>
      </c>
      <c r="B4" s="19" t="s">
        <v>674</v>
      </c>
    </row>
    <row r="5" spans="1:2" ht="45.75" customHeight="1">
      <c r="A5" s="2" t="s">
        <v>549</v>
      </c>
      <c r="B5" s="3" t="s">
        <v>673</v>
      </c>
    </row>
    <row r="6" spans="1:2" ht="14.25">
      <c r="A6" s="4" t="s">
        <v>15</v>
      </c>
      <c r="B6" s="5">
        <v>31983</v>
      </c>
    </row>
    <row r="7" spans="1:2" ht="14.25">
      <c r="A7" s="6" t="s">
        <v>16</v>
      </c>
      <c r="B7" s="5">
        <v>5935</v>
      </c>
    </row>
    <row r="8" spans="1:2" ht="14.25">
      <c r="A8" s="4" t="s">
        <v>17</v>
      </c>
      <c r="B8" s="5">
        <v>50311</v>
      </c>
    </row>
    <row r="9" spans="1:2" ht="14.25">
      <c r="A9" s="7" t="s">
        <v>18</v>
      </c>
      <c r="B9" s="8">
        <v>8134</v>
      </c>
    </row>
    <row r="10" spans="1:2" ht="14.25">
      <c r="A10" s="4" t="s">
        <v>19</v>
      </c>
      <c r="B10" s="5">
        <v>15366</v>
      </c>
    </row>
    <row r="11" spans="1:2" ht="14.25">
      <c r="A11" s="4" t="s">
        <v>20</v>
      </c>
      <c r="B11" s="5">
        <v>18100</v>
      </c>
    </row>
    <row r="12" spans="1:2" ht="14.25">
      <c r="A12" s="4" t="s">
        <v>21</v>
      </c>
      <c r="B12" s="5">
        <v>166798</v>
      </c>
    </row>
    <row r="13" spans="1:2" ht="14.25">
      <c r="A13" s="4" t="s">
        <v>22</v>
      </c>
      <c r="B13" s="5">
        <v>0</v>
      </c>
    </row>
    <row r="14" spans="1:2" ht="15">
      <c r="A14" s="9" t="s">
        <v>14</v>
      </c>
      <c r="B14" s="5">
        <f>SUM(B6:B13)</f>
        <v>296627</v>
      </c>
    </row>
    <row r="15" spans="1:2" ht="15">
      <c r="A15" s="9" t="s">
        <v>23</v>
      </c>
      <c r="B15" s="5">
        <f>SUM(B16:B17)</f>
        <v>67103</v>
      </c>
    </row>
    <row r="16" spans="1:2" ht="14.25">
      <c r="A16" s="10" t="s">
        <v>654</v>
      </c>
      <c r="B16" s="11">
        <v>2876</v>
      </c>
    </row>
    <row r="17" spans="1:2" ht="14.25">
      <c r="A17" s="10" t="s">
        <v>655</v>
      </c>
      <c r="B17" s="11">
        <v>64227</v>
      </c>
    </row>
    <row r="18" spans="1:2" ht="15">
      <c r="A18" s="12" t="s">
        <v>420</v>
      </c>
      <c r="B18" s="13">
        <f>SUM(B14:B15)</f>
        <v>363730</v>
      </c>
    </row>
    <row r="19" spans="1:2" ht="14.25">
      <c r="A19" s="4" t="s">
        <v>25</v>
      </c>
      <c r="B19" s="5">
        <v>93206</v>
      </c>
    </row>
    <row r="20" spans="1:2" ht="14.25">
      <c r="A20" s="4" t="s">
        <v>26</v>
      </c>
      <c r="B20" s="5">
        <v>50397</v>
      </c>
    </row>
    <row r="21" spans="1:2" ht="14.25">
      <c r="A21" s="4" t="s">
        <v>27</v>
      </c>
      <c r="B21" s="5">
        <v>44188</v>
      </c>
    </row>
    <row r="22" spans="1:2" ht="14.25">
      <c r="A22" s="4" t="s">
        <v>28</v>
      </c>
      <c r="B22" s="5">
        <v>15666</v>
      </c>
    </row>
    <row r="23" spans="1:2" ht="14.25">
      <c r="A23" s="4" t="s">
        <v>29</v>
      </c>
      <c r="B23" s="5">
        <v>0</v>
      </c>
    </row>
    <row r="24" spans="1:2" ht="14.25">
      <c r="A24" s="4" t="s">
        <v>30</v>
      </c>
      <c r="B24" s="5">
        <v>0</v>
      </c>
    </row>
    <row r="25" spans="1:2" ht="14.25">
      <c r="A25" s="4" t="s">
        <v>31</v>
      </c>
      <c r="B25" s="5">
        <v>0</v>
      </c>
    </row>
    <row r="26" spans="1:2" ht="15">
      <c r="A26" s="9" t="s">
        <v>24</v>
      </c>
      <c r="B26" s="5">
        <f>SUM(B19:B25)</f>
        <v>203457</v>
      </c>
    </row>
    <row r="27" spans="1:2" ht="15">
      <c r="A27" s="9" t="s">
        <v>32</v>
      </c>
      <c r="B27" s="5">
        <v>160273</v>
      </c>
    </row>
    <row r="28" spans="1:2" ht="15">
      <c r="A28" s="12" t="s">
        <v>421</v>
      </c>
      <c r="B28" s="13">
        <f>SUM(B26:B27)</f>
        <v>363730</v>
      </c>
    </row>
    <row r="29" spans="1:2" ht="15">
      <c r="A29" s="14"/>
      <c r="B29" s="15"/>
    </row>
    <row r="30" spans="1:2" ht="15">
      <c r="A30" s="16" t="s">
        <v>621</v>
      </c>
      <c r="B30" s="17"/>
    </row>
    <row r="31" spans="1:2" ht="31.5">
      <c r="A31" s="2" t="s">
        <v>549</v>
      </c>
      <c r="B31" s="3" t="s">
        <v>673</v>
      </c>
    </row>
    <row r="32" spans="1:2" ht="14.25">
      <c r="A32" s="4" t="s">
        <v>15</v>
      </c>
      <c r="B32" s="5">
        <v>44375</v>
      </c>
    </row>
    <row r="33" spans="1:2" ht="14.25">
      <c r="A33" s="6" t="s">
        <v>16</v>
      </c>
      <c r="B33" s="5">
        <v>8603</v>
      </c>
    </row>
    <row r="34" spans="1:2" ht="14.25">
      <c r="A34" s="4" t="s">
        <v>17</v>
      </c>
      <c r="B34" s="5">
        <v>12789</v>
      </c>
    </row>
    <row r="35" spans="1:2" ht="14.25">
      <c r="A35" s="4" t="s">
        <v>18</v>
      </c>
      <c r="B35" s="5">
        <v>0</v>
      </c>
    </row>
    <row r="36" spans="1:2" ht="14.25">
      <c r="A36" s="4" t="s">
        <v>19</v>
      </c>
      <c r="B36" s="5">
        <v>0</v>
      </c>
    </row>
    <row r="37" spans="1:2" ht="14.25">
      <c r="A37" s="4" t="s">
        <v>20</v>
      </c>
      <c r="B37" s="5">
        <v>16</v>
      </c>
    </row>
    <row r="38" spans="1:2" ht="14.25">
      <c r="A38" s="4" t="s">
        <v>21</v>
      </c>
      <c r="B38" s="5">
        <v>0</v>
      </c>
    </row>
    <row r="39" spans="1:2" ht="14.25">
      <c r="A39" s="4" t="s">
        <v>22</v>
      </c>
      <c r="B39" s="5">
        <v>0</v>
      </c>
    </row>
    <row r="40" spans="1:2" ht="15">
      <c r="A40" s="9" t="s">
        <v>14</v>
      </c>
      <c r="B40" s="18">
        <f>SUM(B32:B39)</f>
        <v>65783</v>
      </c>
    </row>
    <row r="41" spans="1:2" ht="15">
      <c r="A41" s="9" t="s">
        <v>23</v>
      </c>
      <c r="B41" s="5">
        <v>0</v>
      </c>
    </row>
    <row r="42" spans="1:2" ht="15">
      <c r="A42" s="12" t="s">
        <v>420</v>
      </c>
      <c r="B42" s="13">
        <f>SUM(B40:B41)</f>
        <v>65783</v>
      </c>
    </row>
    <row r="43" spans="1:2" ht="14.25">
      <c r="A43" s="4" t="s">
        <v>25</v>
      </c>
      <c r="B43" s="5"/>
    </row>
    <row r="44" spans="1:2" ht="14.25">
      <c r="A44" s="4" t="s">
        <v>26</v>
      </c>
      <c r="B44" s="5">
        <v>0</v>
      </c>
    </row>
    <row r="45" spans="1:2" ht="14.25">
      <c r="A45" s="4" t="s">
        <v>27</v>
      </c>
      <c r="B45" s="5">
        <v>0</v>
      </c>
    </row>
    <row r="46" spans="1:2" ht="14.25">
      <c r="A46" s="4" t="s">
        <v>28</v>
      </c>
      <c r="B46" s="5">
        <v>721</v>
      </c>
    </row>
    <row r="47" spans="1:2" ht="14.25">
      <c r="A47" s="4" t="s">
        <v>29</v>
      </c>
      <c r="B47" s="5">
        <v>0</v>
      </c>
    </row>
    <row r="48" spans="1:2" ht="14.25">
      <c r="A48" s="4" t="s">
        <v>30</v>
      </c>
      <c r="B48" s="5">
        <v>0</v>
      </c>
    </row>
    <row r="49" spans="1:2" ht="14.25">
      <c r="A49" s="4" t="s">
        <v>31</v>
      </c>
      <c r="B49" s="5">
        <v>0</v>
      </c>
    </row>
    <row r="50" spans="1:2" ht="15">
      <c r="A50" s="9" t="s">
        <v>24</v>
      </c>
      <c r="B50" s="18">
        <f>SUM(B43:B49)</f>
        <v>721</v>
      </c>
    </row>
    <row r="51" spans="1:2" ht="15">
      <c r="A51" s="9" t="s">
        <v>32</v>
      </c>
      <c r="B51" s="5">
        <f>SUM(B52:B53)</f>
        <v>65062</v>
      </c>
    </row>
    <row r="52" spans="1:2" ht="14.25">
      <c r="A52" s="10" t="s">
        <v>656</v>
      </c>
      <c r="B52" s="5">
        <v>64227</v>
      </c>
    </row>
    <row r="53" spans="1:2" ht="14.25">
      <c r="A53" s="10" t="s">
        <v>657</v>
      </c>
      <c r="B53" s="5">
        <v>835</v>
      </c>
    </row>
    <row r="54" spans="1:2" ht="15">
      <c r="A54" s="12" t="s">
        <v>421</v>
      </c>
      <c r="B54" s="13">
        <f>SUM(B50:B51)</f>
        <v>65783</v>
      </c>
    </row>
  </sheetData>
  <sheetProtection/>
  <mergeCells count="3">
    <mergeCell ref="A2:B2"/>
    <mergeCell ref="A3:B3"/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43.140625" style="20" customWidth="1"/>
    <col min="2" max="2" width="10.140625" style="20" customWidth="1"/>
    <col min="3" max="3" width="18.8515625" style="20" customWidth="1"/>
    <col min="4" max="8" width="9.140625" style="20" customWidth="1"/>
    <col min="9" max="9" width="12.421875" style="20" customWidth="1"/>
    <col min="10" max="16384" width="9.140625" style="20" customWidth="1"/>
  </cols>
  <sheetData>
    <row r="1" spans="1:9" ht="15.75">
      <c r="A1" s="194" t="s">
        <v>697</v>
      </c>
      <c r="B1" s="182"/>
      <c r="C1" s="182"/>
      <c r="D1" s="182"/>
      <c r="E1" s="182"/>
      <c r="F1" s="182"/>
      <c r="G1" s="182"/>
      <c r="H1" s="182"/>
      <c r="I1" s="182"/>
    </row>
    <row r="2" spans="1:9" ht="36" customHeight="1">
      <c r="A2" s="203" t="s">
        <v>672</v>
      </c>
      <c r="B2" s="204"/>
      <c r="C2" s="204"/>
      <c r="D2" s="204"/>
      <c r="E2" s="204"/>
      <c r="F2" s="204"/>
      <c r="G2" s="204"/>
      <c r="H2" s="204"/>
      <c r="I2" s="204"/>
    </row>
    <row r="3" spans="1:9" ht="39" customHeight="1">
      <c r="A3" s="193" t="s">
        <v>609</v>
      </c>
      <c r="B3" s="192"/>
      <c r="C3" s="192"/>
      <c r="D3" s="192"/>
      <c r="E3" s="192"/>
      <c r="F3" s="192"/>
      <c r="G3" s="192"/>
      <c r="H3" s="192"/>
      <c r="I3" s="192"/>
    </row>
    <row r="4" spans="1:9" ht="23.25" customHeight="1">
      <c r="A4" s="202" t="s">
        <v>610</v>
      </c>
      <c r="B4" s="186"/>
      <c r="C4" s="186"/>
      <c r="D4" s="186"/>
      <c r="E4" s="186"/>
      <c r="F4" s="186"/>
      <c r="G4" s="186"/>
      <c r="H4" s="186"/>
      <c r="I4" s="186"/>
    </row>
    <row r="6" ht="14.25">
      <c r="A6" s="1" t="s">
        <v>552</v>
      </c>
    </row>
    <row r="7" spans="1:9" ht="48">
      <c r="A7" s="113" t="s">
        <v>611</v>
      </c>
      <c r="B7" s="114" t="s">
        <v>612</v>
      </c>
      <c r="C7" s="114" t="s">
        <v>613</v>
      </c>
      <c r="D7" s="114" t="s">
        <v>698</v>
      </c>
      <c r="E7" s="114" t="s">
        <v>666</v>
      </c>
      <c r="F7" s="114" t="s">
        <v>667</v>
      </c>
      <c r="G7" s="114" t="s">
        <v>699</v>
      </c>
      <c r="H7" s="114" t="s">
        <v>700</v>
      </c>
      <c r="I7" s="115" t="s">
        <v>614</v>
      </c>
    </row>
    <row r="8" spans="1:9" ht="14.25">
      <c r="A8" s="116"/>
      <c r="B8" s="116"/>
      <c r="C8" s="117"/>
      <c r="D8" s="117"/>
      <c r="E8" s="117"/>
      <c r="F8" s="117"/>
      <c r="G8" s="117"/>
      <c r="H8" s="117"/>
      <c r="I8" s="117"/>
    </row>
    <row r="9" spans="1:9" ht="14.25">
      <c r="A9" s="118" t="s">
        <v>615</v>
      </c>
      <c r="B9" s="118"/>
      <c r="C9" s="119"/>
      <c r="D9" s="119"/>
      <c r="E9" s="119"/>
      <c r="F9" s="119"/>
      <c r="G9" s="119"/>
      <c r="H9" s="119"/>
      <c r="I9" s="119"/>
    </row>
    <row r="10" spans="1:9" ht="14.25">
      <c r="A10" s="116"/>
      <c r="B10" s="116"/>
      <c r="C10" s="117"/>
      <c r="D10" s="117"/>
      <c r="E10" s="117"/>
      <c r="F10" s="117"/>
      <c r="G10" s="117"/>
      <c r="H10" s="117"/>
      <c r="I10" s="117"/>
    </row>
    <row r="11" spans="1:9" ht="14.25">
      <c r="A11" s="118" t="s">
        <v>616</v>
      </c>
      <c r="B11" s="118"/>
      <c r="C11" s="119"/>
      <c r="D11" s="119"/>
      <c r="E11" s="119"/>
      <c r="F11" s="119"/>
      <c r="G11" s="119"/>
      <c r="H11" s="119"/>
      <c r="I11" s="119"/>
    </row>
    <row r="12" spans="1:9" ht="14.25">
      <c r="A12" s="116"/>
      <c r="B12" s="116"/>
      <c r="C12" s="117"/>
      <c r="D12" s="117"/>
      <c r="E12" s="117"/>
      <c r="F12" s="117"/>
      <c r="G12" s="117"/>
      <c r="H12" s="117"/>
      <c r="I12" s="117"/>
    </row>
    <row r="13" spans="1:9" ht="14.25">
      <c r="A13" s="118" t="s">
        <v>617</v>
      </c>
      <c r="B13" s="118"/>
      <c r="C13" s="119"/>
      <c r="D13" s="119"/>
      <c r="E13" s="119"/>
      <c r="F13" s="119"/>
      <c r="G13" s="119"/>
      <c r="H13" s="119"/>
      <c r="I13" s="119"/>
    </row>
    <row r="14" spans="1:9" ht="14.25">
      <c r="A14" s="116"/>
      <c r="B14" s="116"/>
      <c r="C14" s="117"/>
      <c r="D14" s="117"/>
      <c r="E14" s="117"/>
      <c r="F14" s="117"/>
      <c r="G14" s="117"/>
      <c r="H14" s="117"/>
      <c r="I14" s="117"/>
    </row>
    <row r="15" spans="1:9" ht="14.25">
      <c r="A15" s="118" t="s">
        <v>618</v>
      </c>
      <c r="B15" s="118"/>
      <c r="C15" s="119"/>
      <c r="D15" s="119"/>
      <c r="E15" s="119"/>
      <c r="F15" s="119"/>
      <c r="G15" s="119"/>
      <c r="H15" s="119"/>
      <c r="I15" s="119"/>
    </row>
    <row r="16" spans="1:9" ht="14.25">
      <c r="A16" s="118"/>
      <c r="B16" s="118"/>
      <c r="C16" s="119"/>
      <c r="D16" s="119"/>
      <c r="E16" s="119"/>
      <c r="F16" s="119"/>
      <c r="G16" s="119"/>
      <c r="H16" s="119"/>
      <c r="I16" s="119"/>
    </row>
    <row r="17" spans="1:9" ht="15">
      <c r="A17" s="120" t="s">
        <v>619</v>
      </c>
      <c r="B17" s="116"/>
      <c r="C17" s="121"/>
      <c r="D17" s="121"/>
      <c r="E17" s="121"/>
      <c r="F17" s="121"/>
      <c r="G17" s="121"/>
      <c r="H17" s="121"/>
      <c r="I17" s="121"/>
    </row>
  </sheetData>
  <sheetProtection/>
  <mergeCells count="4">
    <mergeCell ref="A3:I3"/>
    <mergeCell ref="A4:I4"/>
    <mergeCell ref="A1:I1"/>
    <mergeCell ref="A2:I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64.28125" style="83" customWidth="1"/>
    <col min="2" max="2" width="9.140625" style="83" customWidth="1"/>
    <col min="3" max="3" width="18.140625" style="110" customWidth="1"/>
    <col min="4" max="4" width="21.57421875" style="110" customWidth="1"/>
    <col min="5" max="5" width="21.8515625" style="83" customWidth="1"/>
    <col min="6" max="7" width="19.57421875" style="83" customWidth="1"/>
    <col min="8" max="8" width="16.421875" style="83" customWidth="1"/>
    <col min="9" max="9" width="16.28125" style="83" customWidth="1"/>
    <col min="10" max="10" width="30.140625" style="83" customWidth="1"/>
    <col min="11" max="16384" width="9.140625" style="83" customWidth="1"/>
  </cols>
  <sheetData>
    <row r="1" spans="1:10" s="123" customFormat="1" ht="15.75">
      <c r="A1" s="195" t="s">
        <v>701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s="123" customFormat="1" ht="30" customHeight="1">
      <c r="A2" s="181" t="s">
        <v>672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s="123" customFormat="1" ht="23.25" customHeight="1">
      <c r="A3" s="193" t="s">
        <v>0</v>
      </c>
      <c r="B3" s="192"/>
      <c r="C3" s="192"/>
      <c r="D3" s="192"/>
      <c r="E3" s="192"/>
      <c r="F3" s="192"/>
      <c r="G3" s="192"/>
      <c r="H3" s="192"/>
      <c r="I3" s="192"/>
      <c r="J3" s="192"/>
    </row>
    <row r="4" spans="1:10" ht="16.5" customHeight="1">
      <c r="A4" s="124"/>
      <c r="B4" s="125"/>
      <c r="C4" s="126"/>
      <c r="D4" s="126"/>
      <c r="E4" s="125"/>
      <c r="F4" s="125"/>
      <c r="G4" s="125"/>
      <c r="H4" s="125"/>
      <c r="I4" s="125"/>
      <c r="J4" s="125"/>
    </row>
    <row r="5" ht="12.75">
      <c r="A5" s="127" t="s">
        <v>553</v>
      </c>
    </row>
    <row r="6" spans="1:10" ht="61.5" customHeight="1">
      <c r="A6" s="22" t="s">
        <v>33</v>
      </c>
      <c r="B6" s="23" t="s">
        <v>34</v>
      </c>
      <c r="C6" s="84" t="s">
        <v>538</v>
      </c>
      <c r="D6" s="84" t="s">
        <v>541</v>
      </c>
      <c r="E6" s="122" t="s">
        <v>542</v>
      </c>
      <c r="F6" s="122" t="s">
        <v>543</v>
      </c>
      <c r="G6" s="122" t="s">
        <v>546</v>
      </c>
      <c r="H6" s="122" t="s">
        <v>539</v>
      </c>
      <c r="I6" s="122" t="s">
        <v>540</v>
      </c>
      <c r="J6" s="122" t="s">
        <v>544</v>
      </c>
    </row>
    <row r="7" spans="1:10" ht="25.5">
      <c r="A7" s="28"/>
      <c r="B7" s="28"/>
      <c r="C7" s="11"/>
      <c r="D7" s="11"/>
      <c r="E7" s="28"/>
      <c r="F7" s="122" t="s">
        <v>547</v>
      </c>
      <c r="G7" s="28"/>
      <c r="H7" s="28"/>
      <c r="I7" s="28"/>
      <c r="J7" s="28"/>
    </row>
    <row r="8" spans="1:10" ht="12.75">
      <c r="A8" s="41"/>
      <c r="B8" s="35"/>
      <c r="C8" s="11">
        <f>'beruházások felújítások'!C8</f>
        <v>0</v>
      </c>
      <c r="D8" s="11"/>
      <c r="E8" s="28"/>
      <c r="F8" s="28"/>
      <c r="G8" s="28"/>
      <c r="H8" s="28"/>
      <c r="I8" s="28"/>
      <c r="J8" s="28"/>
    </row>
    <row r="9" spans="1:10" s="94" customFormat="1" ht="12.75">
      <c r="A9" s="128" t="s">
        <v>136</v>
      </c>
      <c r="B9" s="129" t="s">
        <v>137</v>
      </c>
      <c r="C9" s="130">
        <v>7300</v>
      </c>
      <c r="D9" s="130">
        <v>7300</v>
      </c>
      <c r="E9" s="131"/>
      <c r="F9" s="131"/>
      <c r="G9" s="131"/>
      <c r="H9" s="131"/>
      <c r="I9" s="131"/>
      <c r="J9" s="131"/>
    </row>
    <row r="10" spans="1:10" ht="12.75">
      <c r="A10" s="41" t="s">
        <v>596</v>
      </c>
      <c r="B10" s="35"/>
      <c r="C10" s="11"/>
      <c r="D10" s="11"/>
      <c r="E10" s="28"/>
      <c r="F10" s="28"/>
      <c r="G10" s="28"/>
      <c r="H10" s="28"/>
      <c r="I10" s="28"/>
      <c r="J10" s="28"/>
    </row>
    <row r="11" spans="1:10" ht="12.75">
      <c r="A11" s="41"/>
      <c r="B11" s="35"/>
      <c r="C11" s="11"/>
      <c r="D11" s="11"/>
      <c r="E11" s="28"/>
      <c r="F11" s="28"/>
      <c r="G11" s="28"/>
      <c r="H11" s="28"/>
      <c r="I11" s="28"/>
      <c r="J11" s="28"/>
    </row>
    <row r="12" spans="1:10" s="94" customFormat="1" ht="12.75">
      <c r="A12" s="128" t="s">
        <v>337</v>
      </c>
      <c r="B12" s="129" t="s">
        <v>138</v>
      </c>
      <c r="C12" s="130">
        <v>3325</v>
      </c>
      <c r="D12" s="130">
        <v>3325</v>
      </c>
      <c r="E12" s="131"/>
      <c r="F12" s="131"/>
      <c r="G12" s="131"/>
      <c r="H12" s="131"/>
      <c r="I12" s="131"/>
      <c r="J12" s="131"/>
    </row>
    <row r="13" spans="1:10" ht="12.75">
      <c r="A13" s="128" t="s">
        <v>693</v>
      </c>
      <c r="B13" s="35"/>
      <c r="C13" s="11"/>
      <c r="D13" s="11"/>
      <c r="E13" s="28"/>
      <c r="F13" s="28"/>
      <c r="G13" s="28"/>
      <c r="H13" s="28"/>
      <c r="I13" s="28"/>
      <c r="J13" s="28"/>
    </row>
    <row r="14" spans="1:10" ht="12.75">
      <c r="A14" s="100" t="s">
        <v>696</v>
      </c>
      <c r="B14" s="35"/>
      <c r="C14" s="11"/>
      <c r="D14" s="11"/>
      <c r="E14" s="28"/>
      <c r="F14" s="28"/>
      <c r="G14" s="28"/>
      <c r="H14" s="28"/>
      <c r="I14" s="28"/>
      <c r="J14" s="28"/>
    </row>
    <row r="15" spans="1:10" ht="12.75">
      <c r="A15" s="31"/>
      <c r="B15" s="35"/>
      <c r="C15" s="11"/>
      <c r="D15" s="11"/>
      <c r="E15" s="28"/>
      <c r="F15" s="28"/>
      <c r="G15" s="28"/>
      <c r="H15" s="28"/>
      <c r="I15" s="28"/>
      <c r="J15" s="28"/>
    </row>
    <row r="16" spans="1:10" s="94" customFormat="1" ht="12.75">
      <c r="A16" s="100" t="s">
        <v>139</v>
      </c>
      <c r="B16" s="129" t="s">
        <v>140</v>
      </c>
      <c r="C16" s="130">
        <v>13</v>
      </c>
      <c r="D16" s="130">
        <v>13</v>
      </c>
      <c r="E16" s="131"/>
      <c r="F16" s="131"/>
      <c r="G16" s="131"/>
      <c r="H16" s="131"/>
      <c r="I16" s="131"/>
      <c r="J16" s="131"/>
    </row>
    <row r="17" spans="1:10" ht="12.75">
      <c r="A17" s="31" t="s">
        <v>694</v>
      </c>
      <c r="B17" s="35"/>
      <c r="C17" s="11"/>
      <c r="D17" s="11"/>
      <c r="E17" s="28"/>
      <c r="F17" s="28"/>
      <c r="G17" s="28"/>
      <c r="H17" s="28"/>
      <c r="I17" s="28"/>
      <c r="J17" s="28"/>
    </row>
    <row r="18" spans="1:10" ht="12.75">
      <c r="A18" s="41"/>
      <c r="B18" s="35"/>
      <c r="C18" s="11"/>
      <c r="D18" s="11"/>
      <c r="E18" s="28"/>
      <c r="F18" s="28"/>
      <c r="G18" s="28"/>
      <c r="H18" s="28"/>
      <c r="I18" s="28"/>
      <c r="J18" s="28"/>
    </row>
    <row r="19" spans="1:10" s="94" customFormat="1" ht="12.75">
      <c r="A19" s="128" t="s">
        <v>141</v>
      </c>
      <c r="B19" s="129" t="s">
        <v>142</v>
      </c>
      <c r="C19" s="130">
        <v>3675</v>
      </c>
      <c r="D19" s="130">
        <v>3675</v>
      </c>
      <c r="E19" s="131"/>
      <c r="F19" s="131"/>
      <c r="G19" s="131"/>
      <c r="H19" s="131"/>
      <c r="I19" s="131"/>
      <c r="J19" s="131"/>
    </row>
    <row r="20" spans="1:10" s="94" customFormat="1" ht="25.5">
      <c r="A20" s="128" t="s">
        <v>686</v>
      </c>
      <c r="B20" s="129"/>
      <c r="C20" s="130"/>
      <c r="D20" s="130"/>
      <c r="E20" s="131"/>
      <c r="F20" s="131"/>
      <c r="G20" s="131"/>
      <c r="H20" s="131"/>
      <c r="I20" s="131"/>
      <c r="J20" s="131"/>
    </row>
    <row r="21" spans="1:10" s="94" customFormat="1" ht="25.5">
      <c r="A21" s="128" t="s">
        <v>685</v>
      </c>
      <c r="B21" s="129"/>
      <c r="C21" s="130"/>
      <c r="D21" s="130"/>
      <c r="E21" s="131"/>
      <c r="F21" s="131"/>
      <c r="G21" s="131"/>
      <c r="H21" s="131"/>
      <c r="I21" s="131"/>
      <c r="J21" s="131"/>
    </row>
    <row r="22" spans="1:10" s="94" customFormat="1" ht="25.5">
      <c r="A22" s="100" t="s">
        <v>690</v>
      </c>
      <c r="B22" s="129"/>
      <c r="C22" s="130"/>
      <c r="D22" s="130"/>
      <c r="E22" s="131"/>
      <c r="F22" s="131"/>
      <c r="G22" s="131"/>
      <c r="H22" s="131"/>
      <c r="I22" s="131"/>
      <c r="J22" s="131"/>
    </row>
    <row r="23" spans="1:10" s="94" customFormat="1" ht="12.75">
      <c r="A23" s="128" t="s">
        <v>692</v>
      </c>
      <c r="B23" s="129"/>
      <c r="C23" s="130"/>
      <c r="D23" s="130"/>
      <c r="E23" s="131"/>
      <c r="F23" s="131"/>
      <c r="G23" s="131"/>
      <c r="H23" s="131"/>
      <c r="I23" s="131"/>
      <c r="J23" s="131"/>
    </row>
    <row r="24" spans="1:10" ht="12.75">
      <c r="A24" s="41"/>
      <c r="B24" s="35"/>
      <c r="C24" s="11"/>
      <c r="D24" s="11"/>
      <c r="E24" s="28"/>
      <c r="F24" s="28"/>
      <c r="G24" s="28"/>
      <c r="H24" s="28"/>
      <c r="I24" s="28"/>
      <c r="J24" s="28"/>
    </row>
    <row r="25" spans="1:10" ht="12.75">
      <c r="A25" s="41"/>
      <c r="B25" s="35"/>
      <c r="C25" s="11"/>
      <c r="D25" s="11"/>
      <c r="E25" s="28"/>
      <c r="F25" s="28"/>
      <c r="G25" s="28"/>
      <c r="H25" s="28"/>
      <c r="I25" s="28"/>
      <c r="J25" s="28"/>
    </row>
    <row r="26" spans="1:10" s="94" customFormat="1" ht="12.75">
      <c r="A26" s="128" t="s">
        <v>143</v>
      </c>
      <c r="B26" s="129" t="s">
        <v>144</v>
      </c>
      <c r="C26" s="130"/>
      <c r="D26" s="130"/>
      <c r="E26" s="131"/>
      <c r="F26" s="131"/>
      <c r="G26" s="131"/>
      <c r="H26" s="131"/>
      <c r="I26" s="131"/>
      <c r="J26" s="131"/>
    </row>
    <row r="27" spans="1:10" ht="12.75">
      <c r="A27" s="41"/>
      <c r="B27" s="35"/>
      <c r="C27" s="11"/>
      <c r="D27" s="11"/>
      <c r="E27" s="28"/>
      <c r="F27" s="28"/>
      <c r="G27" s="28"/>
      <c r="H27" s="28"/>
      <c r="I27" s="28"/>
      <c r="J27" s="28"/>
    </row>
    <row r="28" spans="1:10" ht="12.75">
      <c r="A28" s="41"/>
      <c r="B28" s="35"/>
      <c r="C28" s="11"/>
      <c r="D28" s="11"/>
      <c r="E28" s="28"/>
      <c r="F28" s="28"/>
      <c r="G28" s="28"/>
      <c r="H28" s="28"/>
      <c r="I28" s="28"/>
      <c r="J28" s="28"/>
    </row>
    <row r="29" spans="1:10" s="94" customFormat="1" ht="12.75">
      <c r="A29" s="100" t="s">
        <v>145</v>
      </c>
      <c r="B29" s="129" t="s">
        <v>146</v>
      </c>
      <c r="C29" s="130"/>
      <c r="D29" s="130"/>
      <c r="E29" s="131"/>
      <c r="F29" s="131"/>
      <c r="G29" s="131"/>
      <c r="H29" s="131"/>
      <c r="I29" s="131"/>
      <c r="J29" s="131"/>
    </row>
    <row r="30" spans="1:10" s="94" customFormat="1" ht="12.75">
      <c r="A30" s="100" t="s">
        <v>147</v>
      </c>
      <c r="B30" s="129" t="s">
        <v>148</v>
      </c>
      <c r="C30" s="130">
        <v>3800</v>
      </c>
      <c r="D30" s="130">
        <v>3800</v>
      </c>
      <c r="E30" s="131"/>
      <c r="F30" s="131"/>
      <c r="G30" s="131"/>
      <c r="H30" s="131"/>
      <c r="I30" s="131"/>
      <c r="J30" s="131"/>
    </row>
    <row r="31" spans="1:10" ht="12.75">
      <c r="A31" s="132" t="s">
        <v>338</v>
      </c>
      <c r="B31" s="133" t="s">
        <v>149</v>
      </c>
      <c r="C31" s="72">
        <f>C30+C29+C26+C19+C16+C12+C9</f>
        <v>18113</v>
      </c>
      <c r="D31" s="72">
        <f>D30+D29+D26+D19+D16+D12+D9</f>
        <v>18113</v>
      </c>
      <c r="E31" s="28"/>
      <c r="F31" s="28"/>
      <c r="G31" s="28"/>
      <c r="H31" s="28"/>
      <c r="I31" s="28"/>
      <c r="J31" s="28"/>
    </row>
    <row r="32" spans="1:10" ht="12.75">
      <c r="A32" s="53"/>
      <c r="B32" s="71"/>
      <c r="C32" s="11"/>
      <c r="D32" s="11"/>
      <c r="E32" s="28"/>
      <c r="F32" s="28"/>
      <c r="G32" s="28"/>
      <c r="H32" s="28"/>
      <c r="I32" s="28"/>
      <c r="J32" s="28"/>
    </row>
    <row r="33" spans="1:10" ht="12.75">
      <c r="A33" s="134"/>
      <c r="B33" s="35"/>
      <c r="C33" s="95"/>
      <c r="D33" s="95"/>
      <c r="E33" s="28"/>
      <c r="F33" s="28"/>
      <c r="G33" s="28"/>
      <c r="H33" s="28"/>
      <c r="I33" s="28"/>
      <c r="J33" s="28"/>
    </row>
    <row r="34" spans="1:10" s="94" customFormat="1" ht="12.75">
      <c r="A34" s="128" t="s">
        <v>150</v>
      </c>
      <c r="B34" s="129" t="s">
        <v>151</v>
      </c>
      <c r="C34" s="130">
        <v>131393</v>
      </c>
      <c r="D34" s="130">
        <v>131393</v>
      </c>
      <c r="E34" s="131"/>
      <c r="F34" s="131"/>
      <c r="G34" s="131"/>
      <c r="H34" s="131"/>
      <c r="I34" s="131"/>
      <c r="J34" s="131"/>
    </row>
    <row r="35" spans="1:10" s="94" customFormat="1" ht="24">
      <c r="A35" s="111" t="s">
        <v>695</v>
      </c>
      <c r="B35" s="129"/>
      <c r="C35" s="130"/>
      <c r="D35" s="130"/>
      <c r="E35" s="131"/>
      <c r="F35" s="131"/>
      <c r="G35" s="131"/>
      <c r="H35" s="131"/>
      <c r="I35" s="131"/>
      <c r="J35" s="131"/>
    </row>
    <row r="36" spans="1:10" s="94" customFormat="1" ht="12.75">
      <c r="A36" s="111" t="s">
        <v>597</v>
      </c>
      <c r="B36" s="129"/>
      <c r="C36" s="130"/>
      <c r="D36" s="130"/>
      <c r="E36" s="131"/>
      <c r="F36" s="131"/>
      <c r="G36" s="131"/>
      <c r="H36" s="131"/>
      <c r="I36" s="131"/>
      <c r="J36" s="131"/>
    </row>
    <row r="37" spans="1:10" s="94" customFormat="1" ht="12.75">
      <c r="A37" s="111" t="s">
        <v>684</v>
      </c>
      <c r="B37" s="129"/>
      <c r="C37" s="130"/>
      <c r="D37" s="130"/>
      <c r="E37" s="131"/>
      <c r="F37" s="131"/>
      <c r="G37" s="131"/>
      <c r="H37" s="131"/>
      <c r="I37" s="131"/>
      <c r="J37" s="131"/>
    </row>
    <row r="38" spans="1:10" s="94" customFormat="1" ht="12.75">
      <c r="A38" s="111" t="s">
        <v>687</v>
      </c>
      <c r="B38" s="129"/>
      <c r="C38" s="130"/>
      <c r="D38" s="130"/>
      <c r="E38" s="131"/>
      <c r="F38" s="131"/>
      <c r="G38" s="131"/>
      <c r="H38" s="131"/>
      <c r="I38" s="131"/>
      <c r="J38" s="131"/>
    </row>
    <row r="39" spans="1:10" s="94" customFormat="1" ht="24">
      <c r="A39" s="111" t="s">
        <v>688</v>
      </c>
      <c r="B39" s="129"/>
      <c r="C39" s="130"/>
      <c r="D39" s="130"/>
      <c r="E39" s="131"/>
      <c r="F39" s="131"/>
      <c r="G39" s="131"/>
      <c r="H39" s="131"/>
      <c r="I39" s="131"/>
      <c r="J39" s="131"/>
    </row>
    <row r="40" spans="1:10" s="94" customFormat="1" ht="12.75">
      <c r="A40" s="111" t="s">
        <v>689</v>
      </c>
      <c r="B40" s="129"/>
      <c r="C40" s="130"/>
      <c r="D40" s="130"/>
      <c r="E40" s="131"/>
      <c r="F40" s="131"/>
      <c r="G40" s="131"/>
      <c r="H40" s="131"/>
      <c r="I40" s="131"/>
      <c r="J40" s="131"/>
    </row>
    <row r="41" spans="1:10" s="94" customFormat="1" ht="24">
      <c r="A41" s="111" t="s">
        <v>691</v>
      </c>
      <c r="B41" s="129"/>
      <c r="C41" s="130"/>
      <c r="D41" s="130"/>
      <c r="E41" s="131"/>
      <c r="F41" s="131"/>
      <c r="G41" s="131"/>
      <c r="H41" s="131"/>
      <c r="I41" s="131"/>
      <c r="J41" s="131"/>
    </row>
    <row r="42" spans="1:10" s="94" customFormat="1" ht="12.75">
      <c r="A42" s="128"/>
      <c r="B42" s="129"/>
      <c r="C42" s="130"/>
      <c r="D42" s="130"/>
      <c r="E42" s="131"/>
      <c r="F42" s="131"/>
      <c r="G42" s="131"/>
      <c r="H42" s="131"/>
      <c r="I42" s="131"/>
      <c r="J42" s="131"/>
    </row>
    <row r="43" spans="1:10" ht="12.75">
      <c r="A43" s="41" t="s">
        <v>152</v>
      </c>
      <c r="B43" s="35" t="s">
        <v>153</v>
      </c>
      <c r="C43" s="11"/>
      <c r="D43" s="11"/>
      <c r="E43" s="28"/>
      <c r="F43" s="28"/>
      <c r="G43" s="28"/>
      <c r="H43" s="28"/>
      <c r="I43" s="28"/>
      <c r="J43" s="28"/>
    </row>
    <row r="44" spans="1:10" ht="12.75">
      <c r="A44" s="41"/>
      <c r="B44" s="35"/>
      <c r="C44" s="11"/>
      <c r="D44" s="11"/>
      <c r="E44" s="28"/>
      <c r="F44" s="28"/>
      <c r="G44" s="28"/>
      <c r="H44" s="28"/>
      <c r="I44" s="28"/>
      <c r="J44" s="28"/>
    </row>
    <row r="45" spans="1:10" s="94" customFormat="1" ht="12.75">
      <c r="A45" s="128" t="s">
        <v>154</v>
      </c>
      <c r="B45" s="129" t="s">
        <v>155</v>
      </c>
      <c r="C45" s="130"/>
      <c r="D45" s="130"/>
      <c r="E45" s="131"/>
      <c r="F45" s="131"/>
      <c r="G45" s="131"/>
      <c r="H45" s="131"/>
      <c r="I45" s="131"/>
      <c r="J45" s="131"/>
    </row>
    <row r="46" spans="1:10" s="94" customFormat="1" ht="12.75">
      <c r="A46" s="128" t="s">
        <v>156</v>
      </c>
      <c r="B46" s="129" t="s">
        <v>157</v>
      </c>
      <c r="C46" s="130">
        <v>35405</v>
      </c>
      <c r="D46" s="130">
        <v>35405</v>
      </c>
      <c r="E46" s="131"/>
      <c r="F46" s="131"/>
      <c r="G46" s="131"/>
      <c r="H46" s="131"/>
      <c r="I46" s="131"/>
      <c r="J46" s="131"/>
    </row>
    <row r="47" spans="1:10" s="135" customFormat="1" ht="12.75">
      <c r="A47" s="132" t="s">
        <v>339</v>
      </c>
      <c r="B47" s="133" t="s">
        <v>158</v>
      </c>
      <c r="C47" s="72">
        <f>C46+C34</f>
        <v>166798</v>
      </c>
      <c r="D47" s="72">
        <f>D46+D34</f>
        <v>166798</v>
      </c>
      <c r="E47" s="34"/>
      <c r="F47" s="34"/>
      <c r="G47" s="34"/>
      <c r="H47" s="34"/>
      <c r="I47" s="34"/>
      <c r="J47" s="34"/>
    </row>
  </sheetData>
  <sheetProtection/>
  <mergeCells count="3">
    <mergeCell ref="A3:J3"/>
    <mergeCell ref="A2:J2"/>
    <mergeCell ref="A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PageLayoutView="0" workbookViewId="0" topLeftCell="A13">
      <selection activeCell="D29" sqref="D29"/>
    </sheetView>
  </sheetViews>
  <sheetFormatPr defaultColWidth="9.140625" defaultRowHeight="15"/>
  <cols>
    <col min="1" max="1" width="64.140625" style="83" customWidth="1"/>
    <col min="2" max="2" width="15.421875" style="83" customWidth="1"/>
    <col min="3" max="3" width="14.7109375" style="83" customWidth="1"/>
    <col min="4" max="4" width="13.28125" style="83" customWidth="1"/>
    <col min="5" max="5" width="17.57421875" style="83" customWidth="1"/>
    <col min="6" max="16384" width="9.140625" style="83" customWidth="1"/>
  </cols>
  <sheetData>
    <row r="1" spans="1:5" ht="15.75">
      <c r="A1" s="195" t="s">
        <v>702</v>
      </c>
      <c r="B1" s="205"/>
      <c r="C1" s="205"/>
      <c r="D1" s="205"/>
      <c r="E1" s="205"/>
    </row>
    <row r="2" spans="1:5" ht="25.5" customHeight="1">
      <c r="A2" s="181" t="s">
        <v>672</v>
      </c>
      <c r="B2" s="192"/>
      <c r="C2" s="192"/>
      <c r="D2" s="192"/>
      <c r="E2" s="192"/>
    </row>
    <row r="3" spans="1:5" ht="54" customHeight="1">
      <c r="A3" s="193" t="s">
        <v>598</v>
      </c>
      <c r="B3" s="193"/>
      <c r="C3" s="193"/>
      <c r="D3" s="193"/>
      <c r="E3" s="193"/>
    </row>
    <row r="4" spans="1:5" ht="20.25" customHeight="1">
      <c r="A4" s="124"/>
      <c r="B4" s="136"/>
      <c r="C4" s="136"/>
      <c r="D4" s="136"/>
      <c r="E4" s="136"/>
    </row>
    <row r="5" ht="12.75">
      <c r="A5" s="127" t="s">
        <v>552</v>
      </c>
    </row>
    <row r="6" spans="1:5" ht="114" customHeight="1">
      <c r="A6" s="22" t="s">
        <v>33</v>
      </c>
      <c r="B6" s="23" t="s">
        <v>34</v>
      </c>
      <c r="C6" s="122" t="s">
        <v>539</v>
      </c>
      <c r="D6" s="122" t="s">
        <v>540</v>
      </c>
      <c r="E6" s="122" t="s">
        <v>545</v>
      </c>
    </row>
    <row r="7" spans="1:5" ht="12.75">
      <c r="A7" s="45" t="s">
        <v>414</v>
      </c>
      <c r="B7" s="31" t="s">
        <v>286</v>
      </c>
      <c r="C7" s="28"/>
      <c r="D7" s="28"/>
      <c r="E7" s="28"/>
    </row>
    <row r="8" spans="1:5" ht="12.75">
      <c r="A8" s="137" t="s">
        <v>172</v>
      </c>
      <c r="B8" s="137" t="s">
        <v>286</v>
      </c>
      <c r="C8" s="28"/>
      <c r="D8" s="28"/>
      <c r="E8" s="28"/>
    </row>
    <row r="9" spans="1:5" ht="12.75">
      <c r="A9" s="44" t="s">
        <v>287</v>
      </c>
      <c r="B9" s="31" t="s">
        <v>288</v>
      </c>
      <c r="C9" s="28"/>
      <c r="D9" s="28"/>
      <c r="E9" s="28"/>
    </row>
    <row r="10" spans="1:5" ht="12.75">
      <c r="A10" s="45" t="s">
        <v>448</v>
      </c>
      <c r="B10" s="31" t="s">
        <v>289</v>
      </c>
      <c r="C10" s="28"/>
      <c r="D10" s="28"/>
      <c r="E10" s="28"/>
    </row>
    <row r="11" spans="1:5" ht="12.75">
      <c r="A11" s="137" t="s">
        <v>172</v>
      </c>
      <c r="B11" s="137" t="s">
        <v>289</v>
      </c>
      <c r="C11" s="28"/>
      <c r="D11" s="28"/>
      <c r="E11" s="28"/>
    </row>
    <row r="12" spans="1:5" ht="12.75">
      <c r="A12" s="138" t="s">
        <v>434</v>
      </c>
      <c r="B12" s="36" t="s">
        <v>290</v>
      </c>
      <c r="C12" s="28"/>
      <c r="D12" s="28"/>
      <c r="E12" s="34">
        <v>0</v>
      </c>
    </row>
    <row r="13" spans="1:5" ht="12.75">
      <c r="A13" s="44" t="s">
        <v>449</v>
      </c>
      <c r="B13" s="31" t="s">
        <v>291</v>
      </c>
      <c r="C13" s="28"/>
      <c r="D13" s="28"/>
      <c r="E13" s="28"/>
    </row>
    <row r="14" spans="1:5" ht="12.75">
      <c r="A14" s="137" t="s">
        <v>178</v>
      </c>
      <c r="B14" s="137" t="s">
        <v>291</v>
      </c>
      <c r="C14" s="28"/>
      <c r="D14" s="28"/>
      <c r="E14" s="28"/>
    </row>
    <row r="15" spans="1:5" ht="12.75">
      <c r="A15" s="45" t="s">
        <v>292</v>
      </c>
      <c r="B15" s="31" t="s">
        <v>293</v>
      </c>
      <c r="C15" s="28"/>
      <c r="D15" s="28"/>
      <c r="E15" s="28"/>
    </row>
    <row r="16" spans="1:5" ht="12.75">
      <c r="A16" s="41" t="s">
        <v>450</v>
      </c>
      <c r="B16" s="31" t="s">
        <v>294</v>
      </c>
      <c r="C16" s="88"/>
      <c r="D16" s="88"/>
      <c r="E16" s="88"/>
    </row>
    <row r="17" spans="1:5" ht="12.75">
      <c r="A17" s="137" t="s">
        <v>179</v>
      </c>
      <c r="B17" s="137" t="s">
        <v>294</v>
      </c>
      <c r="C17" s="88"/>
      <c r="D17" s="88"/>
      <c r="E17" s="88"/>
    </row>
    <row r="18" spans="1:5" ht="12.75">
      <c r="A18" s="45" t="s">
        <v>295</v>
      </c>
      <c r="B18" s="31" t="s">
        <v>296</v>
      </c>
      <c r="C18" s="88"/>
      <c r="D18" s="88"/>
      <c r="E18" s="88"/>
    </row>
    <row r="19" spans="1:5" ht="12.75">
      <c r="A19" s="139" t="s">
        <v>435</v>
      </c>
      <c r="B19" s="36" t="s">
        <v>297</v>
      </c>
      <c r="C19" s="88"/>
      <c r="D19" s="88"/>
      <c r="E19" s="140">
        <v>0</v>
      </c>
    </row>
    <row r="20" spans="1:5" ht="12.75">
      <c r="A20" s="44" t="s">
        <v>311</v>
      </c>
      <c r="B20" s="31" t="s">
        <v>312</v>
      </c>
      <c r="C20" s="88"/>
      <c r="D20" s="88"/>
      <c r="E20" s="88"/>
    </row>
    <row r="21" spans="1:5" ht="12.75">
      <c r="A21" s="41" t="s">
        <v>313</v>
      </c>
      <c r="B21" s="31" t="s">
        <v>314</v>
      </c>
      <c r="C21" s="88"/>
      <c r="D21" s="88"/>
      <c r="E21" s="88"/>
    </row>
    <row r="22" spans="1:5" ht="12.75">
      <c r="A22" s="45" t="s">
        <v>315</v>
      </c>
      <c r="B22" s="31" t="s">
        <v>316</v>
      </c>
      <c r="C22" s="88"/>
      <c r="D22" s="88"/>
      <c r="E22" s="88"/>
    </row>
    <row r="23" spans="1:5" ht="12.75">
      <c r="A23" s="45" t="s">
        <v>419</v>
      </c>
      <c r="B23" s="31" t="s">
        <v>317</v>
      </c>
      <c r="C23" s="88"/>
      <c r="D23" s="88"/>
      <c r="E23" s="88"/>
    </row>
    <row r="24" spans="1:5" ht="12.75">
      <c r="A24" s="137" t="s">
        <v>204</v>
      </c>
      <c r="B24" s="137" t="s">
        <v>317</v>
      </c>
      <c r="C24" s="88"/>
      <c r="D24" s="88"/>
      <c r="E24" s="88"/>
    </row>
    <row r="25" spans="1:5" ht="12.75">
      <c r="A25" s="137" t="s">
        <v>205</v>
      </c>
      <c r="B25" s="137" t="s">
        <v>317</v>
      </c>
      <c r="C25" s="88"/>
      <c r="D25" s="88"/>
      <c r="E25" s="88"/>
    </row>
    <row r="26" spans="1:5" ht="12.75">
      <c r="A26" s="141" t="s">
        <v>206</v>
      </c>
      <c r="B26" s="141" t="s">
        <v>317</v>
      </c>
      <c r="C26" s="88"/>
      <c r="D26" s="88"/>
      <c r="E26" s="88"/>
    </row>
    <row r="27" spans="1:5" ht="12.75">
      <c r="A27" s="139" t="s">
        <v>438</v>
      </c>
      <c r="B27" s="36" t="s">
        <v>318</v>
      </c>
      <c r="C27" s="88"/>
      <c r="D27" s="88"/>
      <c r="E27" s="140">
        <v>0</v>
      </c>
    </row>
    <row r="28" spans="1:2" ht="12.75">
      <c r="A28" s="142"/>
      <c r="B28" s="143"/>
    </row>
    <row r="29" spans="1:5" ht="44.25" customHeight="1">
      <c r="A29" s="22" t="s">
        <v>33</v>
      </c>
      <c r="B29" s="122" t="s">
        <v>634</v>
      </c>
      <c r="C29" s="122" t="s">
        <v>649</v>
      </c>
      <c r="D29" s="122" t="s">
        <v>720</v>
      </c>
      <c r="E29" s="122" t="s">
        <v>703</v>
      </c>
    </row>
    <row r="30" spans="1:5" ht="25.5">
      <c r="A30" s="144" t="s">
        <v>13</v>
      </c>
      <c r="B30" s="36"/>
      <c r="C30" s="88"/>
      <c r="D30" s="88"/>
      <c r="E30" s="88"/>
    </row>
    <row r="31" spans="1:5" ht="27" customHeight="1">
      <c r="A31" s="122" t="s">
        <v>7</v>
      </c>
      <c r="B31" s="145">
        <v>41943</v>
      </c>
      <c r="C31" s="145">
        <v>41943</v>
      </c>
      <c r="D31" s="145">
        <v>41943</v>
      </c>
      <c r="E31" s="145">
        <v>41943</v>
      </c>
    </row>
    <row r="32" spans="1:5" ht="25.5">
      <c r="A32" s="122" t="s">
        <v>8</v>
      </c>
      <c r="B32" s="145">
        <v>8360</v>
      </c>
      <c r="C32" s="145">
        <v>8360</v>
      </c>
      <c r="D32" s="145">
        <v>8360</v>
      </c>
      <c r="E32" s="145">
        <v>8360</v>
      </c>
    </row>
    <row r="33" spans="1:5" ht="12.75">
      <c r="A33" s="122" t="s">
        <v>9</v>
      </c>
      <c r="B33" s="145"/>
      <c r="C33" s="145"/>
      <c r="D33" s="145"/>
      <c r="E33" s="145"/>
    </row>
    <row r="34" spans="1:5" ht="25.5">
      <c r="A34" s="122" t="s">
        <v>10</v>
      </c>
      <c r="B34" s="145">
        <v>0</v>
      </c>
      <c r="C34" s="145">
        <v>0</v>
      </c>
      <c r="D34" s="145">
        <v>0</v>
      </c>
      <c r="E34" s="145">
        <v>0</v>
      </c>
    </row>
    <row r="35" spans="1:5" ht="12.75">
      <c r="A35" s="122" t="s">
        <v>11</v>
      </c>
      <c r="B35" s="145">
        <v>760</v>
      </c>
      <c r="C35" s="145">
        <v>500</v>
      </c>
      <c r="D35" s="145">
        <v>500</v>
      </c>
      <c r="E35" s="145">
        <v>500</v>
      </c>
    </row>
    <row r="36" spans="1:5" ht="12.75">
      <c r="A36" s="122" t="s">
        <v>12</v>
      </c>
      <c r="B36" s="145"/>
      <c r="C36" s="145"/>
      <c r="D36" s="145"/>
      <c r="E36" s="145"/>
    </row>
    <row r="37" spans="1:5" ht="12.75">
      <c r="A37" s="139" t="s">
        <v>2</v>
      </c>
      <c r="B37" s="145">
        <f>SUM(B31:B35)</f>
        <v>51063</v>
      </c>
      <c r="C37" s="145">
        <f>SUM(C31:C35)</f>
        <v>50803</v>
      </c>
      <c r="D37" s="145">
        <f>SUM(D31:D35)</f>
        <v>50803</v>
      </c>
      <c r="E37" s="145">
        <f>SUM(E31:E35)</f>
        <v>50803</v>
      </c>
    </row>
    <row r="38" spans="1:5" ht="12.75">
      <c r="A38" s="139" t="s">
        <v>602</v>
      </c>
      <c r="B38" s="145">
        <f>B37/2</f>
        <v>25531.5</v>
      </c>
      <c r="C38" s="145">
        <f>C37/2</f>
        <v>25401.5</v>
      </c>
      <c r="D38" s="145">
        <f>D37/2</f>
        <v>25401.5</v>
      </c>
      <c r="E38" s="145">
        <f>E37/2</f>
        <v>25401.5</v>
      </c>
    </row>
  </sheetData>
  <sheetProtection/>
  <mergeCells count="3">
    <mergeCell ref="A3:E3"/>
    <mergeCell ref="A2:E2"/>
    <mergeCell ref="A1:E1"/>
  </mergeCells>
  <hyperlinks>
    <hyperlink ref="A19" r:id="rId1" display="http://njt.hu/cgi_bin/njt_doc.cgi?docid=142896.245143#foot4"/>
  </hyperlink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69"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8"/>
  <sheetViews>
    <sheetView zoomScalePageLayoutView="0" workbookViewId="0" topLeftCell="A1">
      <selection activeCell="A1" sqref="A1:C3"/>
    </sheetView>
  </sheetViews>
  <sheetFormatPr defaultColWidth="9.140625" defaultRowHeight="15"/>
  <cols>
    <col min="1" max="1" width="100.00390625" style="83" customWidth="1"/>
    <col min="2" max="2" width="9.140625" style="83" customWidth="1"/>
    <col min="3" max="3" width="17.00390625" style="110" customWidth="1"/>
    <col min="4" max="16384" width="9.140625" style="83" customWidth="1"/>
  </cols>
  <sheetData>
    <row r="1" spans="1:3" ht="15.75">
      <c r="A1" s="206" t="s">
        <v>704</v>
      </c>
      <c r="B1" s="205"/>
      <c r="C1" s="205"/>
    </row>
    <row r="2" spans="1:3" ht="28.5" customHeight="1">
      <c r="A2" s="181" t="s">
        <v>672</v>
      </c>
      <c r="B2" s="192"/>
      <c r="C2" s="192"/>
    </row>
    <row r="3" spans="1:3" ht="26.25" customHeight="1">
      <c r="A3" s="193" t="s">
        <v>554</v>
      </c>
      <c r="B3" s="193"/>
      <c r="C3" s="193"/>
    </row>
    <row r="4" spans="1:3" ht="18.75" customHeight="1">
      <c r="A4" s="150"/>
      <c r="B4" s="151"/>
      <c r="C4" s="152"/>
    </row>
    <row r="5" ht="23.25" customHeight="1">
      <c r="A5" s="127" t="s">
        <v>555</v>
      </c>
    </row>
    <row r="6" spans="1:3" ht="25.5">
      <c r="A6" s="34" t="s">
        <v>537</v>
      </c>
      <c r="B6" s="23" t="s">
        <v>34</v>
      </c>
      <c r="C6" s="153" t="s">
        <v>3</v>
      </c>
    </row>
    <row r="7" spans="1:3" ht="12.75">
      <c r="A7" s="44" t="s">
        <v>600</v>
      </c>
      <c r="B7" s="31" t="s">
        <v>111</v>
      </c>
      <c r="C7" s="148"/>
    </row>
    <row r="8" spans="1:3" ht="12.75">
      <c r="A8" s="53" t="s">
        <v>329</v>
      </c>
      <c r="B8" s="36" t="s">
        <v>111</v>
      </c>
      <c r="C8" s="154">
        <f>SUM(C7)</f>
        <v>0</v>
      </c>
    </row>
    <row r="9" spans="1:3" ht="12.75">
      <c r="A9" s="53" t="s">
        <v>556</v>
      </c>
      <c r="B9" s="58" t="s">
        <v>113</v>
      </c>
      <c r="C9" s="155">
        <v>0</v>
      </c>
    </row>
    <row r="10" spans="1:3" ht="12.75">
      <c r="A10" s="149" t="s">
        <v>557</v>
      </c>
      <c r="B10" s="58" t="s">
        <v>114</v>
      </c>
      <c r="C10" s="155">
        <v>0</v>
      </c>
    </row>
    <row r="11" spans="1:3" ht="12.75">
      <c r="A11" s="138" t="s">
        <v>558</v>
      </c>
      <c r="B11" s="58" t="s">
        <v>115</v>
      </c>
      <c r="C11" s="155">
        <v>0</v>
      </c>
    </row>
    <row r="12" spans="1:3" ht="12.75">
      <c r="A12" s="44" t="s">
        <v>559</v>
      </c>
      <c r="B12" s="35" t="s">
        <v>116</v>
      </c>
      <c r="C12" s="95"/>
    </row>
    <row r="13" spans="1:3" ht="12.75">
      <c r="A13" s="44" t="s">
        <v>560</v>
      </c>
      <c r="B13" s="35" t="s">
        <v>116</v>
      </c>
      <c r="C13" s="95">
        <v>420</v>
      </c>
    </row>
    <row r="14" spans="1:3" ht="12.75">
      <c r="A14" s="138" t="s">
        <v>561</v>
      </c>
      <c r="B14" s="71" t="s">
        <v>116</v>
      </c>
      <c r="C14" s="155">
        <f>SUM(C12:C13)</f>
        <v>420</v>
      </c>
    </row>
    <row r="15" spans="1:3" ht="12.75">
      <c r="A15" s="44" t="s">
        <v>562</v>
      </c>
      <c r="B15" s="35" t="s">
        <v>117</v>
      </c>
      <c r="C15" s="95"/>
    </row>
    <row r="16" spans="1:3" ht="12.75">
      <c r="A16" s="44" t="s">
        <v>563</v>
      </c>
      <c r="B16" s="35" t="s">
        <v>117</v>
      </c>
      <c r="C16" s="95"/>
    </row>
    <row r="17" spans="1:3" ht="12.75">
      <c r="A17" s="41" t="s">
        <v>564</v>
      </c>
      <c r="B17" s="35" t="s">
        <v>117</v>
      </c>
      <c r="C17" s="95"/>
    </row>
    <row r="18" spans="1:3" ht="12.75">
      <c r="A18" s="41" t="s">
        <v>599</v>
      </c>
      <c r="B18" s="35" t="s">
        <v>117</v>
      </c>
      <c r="C18" s="95"/>
    </row>
    <row r="19" spans="1:3" ht="12.75">
      <c r="A19" s="41" t="s">
        <v>565</v>
      </c>
      <c r="B19" s="35" t="s">
        <v>117</v>
      </c>
      <c r="C19" s="95">
        <v>7514</v>
      </c>
    </row>
    <row r="20" spans="1:3" ht="12.75">
      <c r="A20" s="41" t="s">
        <v>566</v>
      </c>
      <c r="B20" s="35" t="s">
        <v>117</v>
      </c>
      <c r="C20" s="95"/>
    </row>
    <row r="21" spans="1:3" ht="12.75">
      <c r="A21" s="41" t="s">
        <v>567</v>
      </c>
      <c r="B21" s="35" t="s">
        <v>117</v>
      </c>
      <c r="C21" s="95"/>
    </row>
    <row r="22" spans="1:3" ht="12.75">
      <c r="A22" s="41" t="s">
        <v>568</v>
      </c>
      <c r="B22" s="35" t="s">
        <v>117</v>
      </c>
      <c r="C22" s="95"/>
    </row>
    <row r="23" spans="1:3" ht="12.75">
      <c r="A23" s="41" t="s">
        <v>569</v>
      </c>
      <c r="B23" s="35" t="s">
        <v>117</v>
      </c>
      <c r="C23" s="95">
        <v>200</v>
      </c>
    </row>
    <row r="24" spans="1:3" ht="12.75">
      <c r="A24" s="41" t="s">
        <v>570</v>
      </c>
      <c r="B24" s="35" t="s">
        <v>117</v>
      </c>
      <c r="C24" s="95"/>
    </row>
    <row r="25" spans="1:3" ht="12.75">
      <c r="A25" s="41" t="s">
        <v>571</v>
      </c>
      <c r="B25" s="35" t="s">
        <v>117</v>
      </c>
      <c r="C25" s="95"/>
    </row>
    <row r="26" spans="1:3" ht="25.5">
      <c r="A26" s="41" t="s">
        <v>572</v>
      </c>
      <c r="B26" s="35" t="s">
        <v>117</v>
      </c>
      <c r="C26" s="95"/>
    </row>
    <row r="27" spans="1:3" ht="12.75">
      <c r="A27" s="138" t="s">
        <v>573</v>
      </c>
      <c r="B27" s="58" t="s">
        <v>117</v>
      </c>
      <c r="C27" s="155">
        <f>SUM(C15:C26)</f>
        <v>7714</v>
      </c>
    </row>
    <row r="28" spans="1:3" ht="12.75">
      <c r="A28" s="156" t="s">
        <v>330</v>
      </c>
      <c r="B28" s="133" t="s">
        <v>118</v>
      </c>
      <c r="C28" s="155">
        <f>C27+C14+C11+C10+C9+C8</f>
        <v>8134</v>
      </c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16"/>
  <sheetViews>
    <sheetView zoomScalePageLayoutView="0" workbookViewId="0" topLeftCell="A1">
      <selection activeCell="A1" sqref="A1:C3"/>
    </sheetView>
  </sheetViews>
  <sheetFormatPr defaultColWidth="9.140625" defaultRowHeight="15"/>
  <cols>
    <col min="1" max="1" width="90.00390625" style="83" customWidth="1"/>
    <col min="2" max="2" width="9.421875" style="83" customWidth="1"/>
    <col min="3" max="3" width="16.140625" style="83" customWidth="1"/>
    <col min="4" max="16384" width="9.140625" style="83" customWidth="1"/>
  </cols>
  <sheetData>
    <row r="1" spans="1:3" ht="15.75">
      <c r="A1" s="195" t="s">
        <v>705</v>
      </c>
      <c r="B1" s="205"/>
      <c r="C1" s="205"/>
    </row>
    <row r="2" spans="1:3" ht="27" customHeight="1">
      <c r="A2" s="181" t="s">
        <v>672</v>
      </c>
      <c r="B2" s="192"/>
      <c r="C2" s="192"/>
    </row>
    <row r="3" spans="1:3" ht="27" customHeight="1">
      <c r="A3" s="193" t="s">
        <v>4</v>
      </c>
      <c r="B3" s="192"/>
      <c r="C3" s="192"/>
    </row>
    <row r="4" spans="1:3" ht="19.5" customHeight="1">
      <c r="A4" s="124"/>
      <c r="B4" s="125"/>
      <c r="C4" s="125"/>
    </row>
    <row r="5" ht="12.75">
      <c r="A5" s="127" t="s">
        <v>553</v>
      </c>
    </row>
    <row r="6" spans="1:3" ht="25.5">
      <c r="A6" s="34" t="s">
        <v>537</v>
      </c>
      <c r="B6" s="23" t="s">
        <v>34</v>
      </c>
      <c r="C6" s="157" t="s">
        <v>3</v>
      </c>
    </row>
    <row r="7" spans="1:3" ht="12.75">
      <c r="A7" s="41" t="s">
        <v>486</v>
      </c>
      <c r="B7" s="35" t="s">
        <v>124</v>
      </c>
      <c r="C7" s="28"/>
    </row>
    <row r="8" spans="1:3" ht="12.75">
      <c r="A8" s="41" t="s">
        <v>487</v>
      </c>
      <c r="B8" s="35" t="s">
        <v>124</v>
      </c>
      <c r="C8" s="28"/>
    </row>
    <row r="9" spans="1:3" ht="12.75">
      <c r="A9" s="41" t="s">
        <v>488</v>
      </c>
      <c r="B9" s="35" t="s">
        <v>124</v>
      </c>
      <c r="C9" s="28"/>
    </row>
    <row r="10" spans="1:3" ht="12.75">
      <c r="A10" s="41" t="s">
        <v>489</v>
      </c>
      <c r="B10" s="35" t="s">
        <v>124</v>
      </c>
      <c r="C10" s="28"/>
    </row>
    <row r="11" spans="1:3" ht="12.75">
      <c r="A11" s="41" t="s">
        <v>490</v>
      </c>
      <c r="B11" s="35" t="s">
        <v>124</v>
      </c>
      <c r="C11" s="28"/>
    </row>
    <row r="12" spans="1:3" ht="12.75">
      <c r="A12" s="41" t="s">
        <v>491</v>
      </c>
      <c r="B12" s="35" t="s">
        <v>124</v>
      </c>
      <c r="C12" s="28"/>
    </row>
    <row r="13" spans="1:3" ht="12.75">
      <c r="A13" s="41" t="s">
        <v>492</v>
      </c>
      <c r="B13" s="35" t="s">
        <v>124</v>
      </c>
      <c r="C13" s="28"/>
    </row>
    <row r="14" spans="1:3" ht="12.75">
      <c r="A14" s="41" t="s">
        <v>493</v>
      </c>
      <c r="B14" s="35" t="s">
        <v>124</v>
      </c>
      <c r="C14" s="28"/>
    </row>
    <row r="15" spans="1:3" ht="12.75">
      <c r="A15" s="41" t="s">
        <v>494</v>
      </c>
      <c r="B15" s="35" t="s">
        <v>124</v>
      </c>
      <c r="C15" s="28"/>
    </row>
    <row r="16" spans="1:3" ht="12.75">
      <c r="A16" s="41" t="s">
        <v>495</v>
      </c>
      <c r="B16" s="35" t="s">
        <v>124</v>
      </c>
      <c r="C16" s="28"/>
    </row>
    <row r="17" spans="1:3" ht="12.75">
      <c r="A17" s="138" t="s">
        <v>331</v>
      </c>
      <c r="B17" s="71" t="s">
        <v>124</v>
      </c>
      <c r="C17" s="34">
        <f>SUM(C7:C16)</f>
        <v>0</v>
      </c>
    </row>
    <row r="18" spans="1:3" ht="12.75">
      <c r="A18" s="41" t="s">
        <v>486</v>
      </c>
      <c r="B18" s="35" t="s">
        <v>125</v>
      </c>
      <c r="C18" s="28"/>
    </row>
    <row r="19" spans="1:3" ht="12.75">
      <c r="A19" s="41" t="s">
        <v>487</v>
      </c>
      <c r="B19" s="35" t="s">
        <v>125</v>
      </c>
      <c r="C19" s="28"/>
    </row>
    <row r="20" spans="1:3" ht="12.75">
      <c r="A20" s="41" t="s">
        <v>488</v>
      </c>
      <c r="B20" s="35" t="s">
        <v>125</v>
      </c>
      <c r="C20" s="28"/>
    </row>
    <row r="21" spans="1:3" ht="12.75">
      <c r="A21" s="41" t="s">
        <v>489</v>
      </c>
      <c r="B21" s="35" t="s">
        <v>125</v>
      </c>
      <c r="C21" s="28"/>
    </row>
    <row r="22" spans="1:3" ht="12.75">
      <c r="A22" s="41" t="s">
        <v>490</v>
      </c>
      <c r="B22" s="35" t="s">
        <v>125</v>
      </c>
      <c r="C22" s="28"/>
    </row>
    <row r="23" spans="1:3" ht="12.75">
      <c r="A23" s="41" t="s">
        <v>491</v>
      </c>
      <c r="B23" s="35" t="s">
        <v>125</v>
      </c>
      <c r="C23" s="28"/>
    </row>
    <row r="24" spans="1:3" ht="12.75">
      <c r="A24" s="41" t="s">
        <v>492</v>
      </c>
      <c r="B24" s="35" t="s">
        <v>125</v>
      </c>
      <c r="C24" s="28"/>
    </row>
    <row r="25" spans="1:3" ht="12.75">
      <c r="A25" s="41" t="s">
        <v>493</v>
      </c>
      <c r="B25" s="35" t="s">
        <v>125</v>
      </c>
      <c r="C25" s="28"/>
    </row>
    <row r="26" spans="1:3" ht="12.75">
      <c r="A26" s="41" t="s">
        <v>494</v>
      </c>
      <c r="B26" s="35" t="s">
        <v>125</v>
      </c>
      <c r="C26" s="28"/>
    </row>
    <row r="27" spans="1:3" ht="12.75">
      <c r="A27" s="41" t="s">
        <v>495</v>
      </c>
      <c r="B27" s="35" t="s">
        <v>125</v>
      </c>
      <c r="C27" s="28"/>
    </row>
    <row r="28" spans="1:3" ht="12.75">
      <c r="A28" s="138" t="s">
        <v>332</v>
      </c>
      <c r="B28" s="71" t="s">
        <v>125</v>
      </c>
      <c r="C28" s="34">
        <f>SUM(C18:C27)</f>
        <v>0</v>
      </c>
    </row>
    <row r="29" spans="1:3" ht="12.75">
      <c r="A29" s="41" t="s">
        <v>486</v>
      </c>
      <c r="B29" s="35" t="s">
        <v>126</v>
      </c>
      <c r="C29" s="28">
        <v>450</v>
      </c>
    </row>
    <row r="30" spans="1:3" ht="12.75">
      <c r="A30" s="41" t="s">
        <v>487</v>
      </c>
      <c r="B30" s="35" t="s">
        <v>126</v>
      </c>
      <c r="C30" s="28"/>
    </row>
    <row r="31" spans="1:3" ht="12.75">
      <c r="A31" s="41" t="s">
        <v>488</v>
      </c>
      <c r="B31" s="35" t="s">
        <v>126</v>
      </c>
      <c r="C31" s="28"/>
    </row>
    <row r="32" spans="1:3" ht="12.75">
      <c r="A32" s="41" t="s">
        <v>489</v>
      </c>
      <c r="B32" s="35" t="s">
        <v>126</v>
      </c>
      <c r="C32" s="28"/>
    </row>
    <row r="33" spans="1:3" ht="12.75">
      <c r="A33" s="41" t="s">
        <v>490</v>
      </c>
      <c r="B33" s="35" t="s">
        <v>126</v>
      </c>
      <c r="C33" s="28"/>
    </row>
    <row r="34" spans="1:3" ht="12.75">
      <c r="A34" s="41" t="s">
        <v>491</v>
      </c>
      <c r="B34" s="35" t="s">
        <v>126</v>
      </c>
      <c r="C34" s="28"/>
    </row>
    <row r="35" spans="1:3" ht="12.75">
      <c r="A35" s="41" t="s">
        <v>492</v>
      </c>
      <c r="B35" s="35" t="s">
        <v>126</v>
      </c>
      <c r="C35" s="28">
        <v>5267</v>
      </c>
    </row>
    <row r="36" spans="1:3" ht="12.75">
      <c r="A36" s="41" t="s">
        <v>493</v>
      </c>
      <c r="B36" s="35" t="s">
        <v>126</v>
      </c>
      <c r="C36" s="28"/>
    </row>
    <row r="37" spans="1:3" ht="12.75">
      <c r="A37" s="41" t="s">
        <v>494</v>
      </c>
      <c r="B37" s="35" t="s">
        <v>126</v>
      </c>
      <c r="C37" s="28"/>
    </row>
    <row r="38" spans="1:3" ht="12.75">
      <c r="A38" s="41" t="s">
        <v>495</v>
      </c>
      <c r="B38" s="35" t="s">
        <v>126</v>
      </c>
      <c r="C38" s="28"/>
    </row>
    <row r="39" spans="1:3" ht="12.75">
      <c r="A39" s="138" t="s">
        <v>333</v>
      </c>
      <c r="B39" s="71" t="s">
        <v>126</v>
      </c>
      <c r="C39" s="34">
        <f>SUM(C29:C38)</f>
        <v>5717</v>
      </c>
    </row>
    <row r="40" spans="1:3" ht="12.75">
      <c r="A40" s="41" t="s">
        <v>496</v>
      </c>
      <c r="B40" s="31" t="s">
        <v>128</v>
      </c>
      <c r="C40" s="28"/>
    </row>
    <row r="41" spans="1:3" ht="12.75">
      <c r="A41" s="41" t="s">
        <v>497</v>
      </c>
      <c r="B41" s="31" t="s">
        <v>128</v>
      </c>
      <c r="C41" s="28"/>
    </row>
    <row r="42" spans="1:3" ht="12.75">
      <c r="A42" s="41" t="s">
        <v>498</v>
      </c>
      <c r="B42" s="31" t="s">
        <v>128</v>
      </c>
      <c r="C42" s="28"/>
    </row>
    <row r="43" spans="1:3" ht="12.75">
      <c r="A43" s="31" t="s">
        <v>499</v>
      </c>
      <c r="B43" s="31" t="s">
        <v>128</v>
      </c>
      <c r="C43" s="28"/>
    </row>
    <row r="44" spans="1:3" ht="12.75">
      <c r="A44" s="31" t="s">
        <v>500</v>
      </c>
      <c r="B44" s="31" t="s">
        <v>128</v>
      </c>
      <c r="C44" s="28"/>
    </row>
    <row r="45" spans="1:3" ht="12.75">
      <c r="A45" s="31" t="s">
        <v>501</v>
      </c>
      <c r="B45" s="31" t="s">
        <v>128</v>
      </c>
      <c r="C45" s="28">
        <v>100</v>
      </c>
    </row>
    <row r="46" spans="1:3" ht="12.75">
      <c r="A46" s="41" t="s">
        <v>502</v>
      </c>
      <c r="B46" s="31" t="s">
        <v>128</v>
      </c>
      <c r="C46" s="28"/>
    </row>
    <row r="47" spans="1:3" ht="12.75">
      <c r="A47" s="41" t="s">
        <v>503</v>
      </c>
      <c r="B47" s="31" t="s">
        <v>128</v>
      </c>
      <c r="C47" s="28"/>
    </row>
    <row r="48" spans="1:3" ht="12.75">
      <c r="A48" s="41" t="s">
        <v>504</v>
      </c>
      <c r="B48" s="31" t="s">
        <v>128</v>
      </c>
      <c r="C48" s="28"/>
    </row>
    <row r="49" spans="1:3" ht="12.75">
      <c r="A49" s="41" t="s">
        <v>505</v>
      </c>
      <c r="B49" s="31" t="s">
        <v>128</v>
      </c>
      <c r="C49" s="28"/>
    </row>
    <row r="50" spans="1:3" ht="12.75">
      <c r="A50" s="138" t="s">
        <v>334</v>
      </c>
      <c r="B50" s="71" t="s">
        <v>128</v>
      </c>
      <c r="C50" s="34">
        <f>SUM(C40:C49)</f>
        <v>100</v>
      </c>
    </row>
    <row r="51" spans="1:3" ht="12.75">
      <c r="A51" s="41" t="s">
        <v>496</v>
      </c>
      <c r="B51" s="31" t="s">
        <v>134</v>
      </c>
      <c r="C51" s="28">
        <v>300</v>
      </c>
    </row>
    <row r="52" spans="1:3" ht="12.75">
      <c r="A52" s="41" t="s">
        <v>497</v>
      </c>
      <c r="B52" s="31" t="s">
        <v>134</v>
      </c>
      <c r="C52" s="28">
        <v>1830</v>
      </c>
    </row>
    <row r="53" spans="1:3" ht="12.75">
      <c r="A53" s="41" t="s">
        <v>498</v>
      </c>
      <c r="B53" s="31" t="s">
        <v>134</v>
      </c>
      <c r="C53" s="28"/>
    </row>
    <row r="54" spans="1:3" ht="12.75">
      <c r="A54" s="31" t="s">
        <v>499</v>
      </c>
      <c r="B54" s="31" t="s">
        <v>134</v>
      </c>
      <c r="C54" s="28"/>
    </row>
    <row r="55" spans="1:3" ht="12.75">
      <c r="A55" s="31" t="s">
        <v>500</v>
      </c>
      <c r="B55" s="31" t="s">
        <v>134</v>
      </c>
      <c r="C55" s="28"/>
    </row>
    <row r="56" spans="1:3" ht="12.75">
      <c r="A56" s="31" t="s">
        <v>501</v>
      </c>
      <c r="B56" s="31" t="s">
        <v>134</v>
      </c>
      <c r="C56" s="28"/>
    </row>
    <row r="57" spans="1:3" ht="12.75">
      <c r="A57" s="41" t="s">
        <v>502</v>
      </c>
      <c r="B57" s="31" t="s">
        <v>134</v>
      </c>
      <c r="C57" s="28">
        <v>240</v>
      </c>
    </row>
    <row r="58" spans="1:3" ht="12.75">
      <c r="A58" s="41" t="s">
        <v>506</v>
      </c>
      <c r="B58" s="31" t="s">
        <v>134</v>
      </c>
      <c r="C58" s="28"/>
    </row>
    <row r="59" spans="1:3" ht="12.75">
      <c r="A59" s="41" t="s">
        <v>504</v>
      </c>
      <c r="B59" s="31" t="s">
        <v>134</v>
      </c>
      <c r="C59" s="28"/>
    </row>
    <row r="60" spans="1:3" ht="12.75">
      <c r="A60" s="41" t="s">
        <v>505</v>
      </c>
      <c r="B60" s="31" t="s">
        <v>134</v>
      </c>
      <c r="C60" s="28"/>
    </row>
    <row r="61" spans="1:3" ht="12.75">
      <c r="A61" s="53" t="s">
        <v>335</v>
      </c>
      <c r="B61" s="36" t="s">
        <v>134</v>
      </c>
      <c r="C61" s="34">
        <f>SUM(C51:C60)</f>
        <v>2370</v>
      </c>
    </row>
    <row r="62" spans="1:3" ht="12.75">
      <c r="A62" s="41" t="s">
        <v>486</v>
      </c>
      <c r="B62" s="35" t="s">
        <v>161</v>
      </c>
      <c r="C62" s="28"/>
    </row>
    <row r="63" spans="1:3" ht="12.75">
      <c r="A63" s="41" t="s">
        <v>487</v>
      </c>
      <c r="B63" s="35" t="s">
        <v>161</v>
      </c>
      <c r="C63" s="28"/>
    </row>
    <row r="64" spans="1:3" ht="12.75">
      <c r="A64" s="41" t="s">
        <v>488</v>
      </c>
      <c r="B64" s="35" t="s">
        <v>161</v>
      </c>
      <c r="C64" s="28"/>
    </row>
    <row r="65" spans="1:3" ht="12.75">
      <c r="A65" s="41" t="s">
        <v>489</v>
      </c>
      <c r="B65" s="35" t="s">
        <v>161</v>
      </c>
      <c r="C65" s="28"/>
    </row>
    <row r="66" spans="1:3" ht="12.75">
      <c r="A66" s="41" t="s">
        <v>490</v>
      </c>
      <c r="B66" s="35" t="s">
        <v>161</v>
      </c>
      <c r="C66" s="28"/>
    </row>
    <row r="67" spans="1:3" ht="12.75">
      <c r="A67" s="41" t="s">
        <v>491</v>
      </c>
      <c r="B67" s="35" t="s">
        <v>161</v>
      </c>
      <c r="C67" s="28"/>
    </row>
    <row r="68" spans="1:3" ht="12.75">
      <c r="A68" s="41" t="s">
        <v>492</v>
      </c>
      <c r="B68" s="35" t="s">
        <v>161</v>
      </c>
      <c r="C68" s="28"/>
    </row>
    <row r="69" spans="1:3" ht="12.75">
      <c r="A69" s="41" t="s">
        <v>493</v>
      </c>
      <c r="B69" s="35" t="s">
        <v>161</v>
      </c>
      <c r="C69" s="28"/>
    </row>
    <row r="70" spans="1:3" ht="12.75">
      <c r="A70" s="41" t="s">
        <v>494</v>
      </c>
      <c r="B70" s="35" t="s">
        <v>161</v>
      </c>
      <c r="C70" s="28"/>
    </row>
    <row r="71" spans="1:3" ht="12.75">
      <c r="A71" s="41" t="s">
        <v>495</v>
      </c>
      <c r="B71" s="35" t="s">
        <v>161</v>
      </c>
      <c r="C71" s="28"/>
    </row>
    <row r="72" spans="1:3" ht="12.75">
      <c r="A72" s="138" t="s">
        <v>344</v>
      </c>
      <c r="B72" s="71" t="s">
        <v>161</v>
      </c>
      <c r="C72" s="34">
        <f>SUM(C62:C71)</f>
        <v>0</v>
      </c>
    </row>
    <row r="73" spans="1:3" ht="12.75">
      <c r="A73" s="41" t="s">
        <v>486</v>
      </c>
      <c r="B73" s="35" t="s">
        <v>162</v>
      </c>
      <c r="C73" s="28"/>
    </row>
    <row r="74" spans="1:3" ht="12.75">
      <c r="A74" s="41" t="s">
        <v>487</v>
      </c>
      <c r="B74" s="35" t="s">
        <v>162</v>
      </c>
      <c r="C74" s="28"/>
    </row>
    <row r="75" spans="1:3" ht="12.75">
      <c r="A75" s="41" t="s">
        <v>488</v>
      </c>
      <c r="B75" s="35" t="s">
        <v>162</v>
      </c>
      <c r="C75" s="28"/>
    </row>
    <row r="76" spans="1:3" ht="12.75">
      <c r="A76" s="41" t="s">
        <v>489</v>
      </c>
      <c r="B76" s="35" t="s">
        <v>162</v>
      </c>
      <c r="C76" s="28"/>
    </row>
    <row r="77" spans="1:3" ht="12.75">
      <c r="A77" s="41" t="s">
        <v>490</v>
      </c>
      <c r="B77" s="35" t="s">
        <v>162</v>
      </c>
      <c r="C77" s="28"/>
    </row>
    <row r="78" spans="1:3" ht="12.75">
      <c r="A78" s="41" t="s">
        <v>491</v>
      </c>
      <c r="B78" s="35" t="s">
        <v>162</v>
      </c>
      <c r="C78" s="28"/>
    </row>
    <row r="79" spans="1:3" ht="12.75">
      <c r="A79" s="41" t="s">
        <v>492</v>
      </c>
      <c r="B79" s="35" t="s">
        <v>162</v>
      </c>
      <c r="C79" s="28"/>
    </row>
    <row r="80" spans="1:3" ht="12.75">
      <c r="A80" s="41" t="s">
        <v>493</v>
      </c>
      <c r="B80" s="35" t="s">
        <v>162</v>
      </c>
      <c r="C80" s="28"/>
    </row>
    <row r="81" spans="1:3" ht="12.75">
      <c r="A81" s="41" t="s">
        <v>494</v>
      </c>
      <c r="B81" s="35" t="s">
        <v>162</v>
      </c>
      <c r="C81" s="28"/>
    </row>
    <row r="82" spans="1:3" ht="12.75">
      <c r="A82" s="41" t="s">
        <v>495</v>
      </c>
      <c r="B82" s="35" t="s">
        <v>162</v>
      </c>
      <c r="C82" s="28"/>
    </row>
    <row r="83" spans="1:3" ht="25.5">
      <c r="A83" s="138" t="s">
        <v>343</v>
      </c>
      <c r="B83" s="71" t="s">
        <v>162</v>
      </c>
      <c r="C83" s="34">
        <f>SUM(C73:C82)</f>
        <v>0</v>
      </c>
    </row>
    <row r="84" spans="1:3" ht="12.75">
      <c r="A84" s="41" t="s">
        <v>486</v>
      </c>
      <c r="B84" s="35" t="s">
        <v>163</v>
      </c>
      <c r="C84" s="28"/>
    </row>
    <row r="85" spans="1:3" ht="12.75">
      <c r="A85" s="41" t="s">
        <v>487</v>
      </c>
      <c r="B85" s="35" t="s">
        <v>163</v>
      </c>
      <c r="C85" s="28"/>
    </row>
    <row r="86" spans="1:3" ht="12.75">
      <c r="A86" s="41" t="s">
        <v>488</v>
      </c>
      <c r="B86" s="35" t="s">
        <v>163</v>
      </c>
      <c r="C86" s="28"/>
    </row>
    <row r="87" spans="1:3" ht="12.75">
      <c r="A87" s="41" t="s">
        <v>489</v>
      </c>
      <c r="B87" s="35" t="s">
        <v>163</v>
      </c>
      <c r="C87" s="28"/>
    </row>
    <row r="88" spans="1:3" ht="12.75">
      <c r="A88" s="41" t="s">
        <v>490</v>
      </c>
      <c r="B88" s="35" t="s">
        <v>163</v>
      </c>
      <c r="C88" s="28"/>
    </row>
    <row r="89" spans="1:3" ht="12.75">
      <c r="A89" s="41" t="s">
        <v>491</v>
      </c>
      <c r="B89" s="35" t="s">
        <v>163</v>
      </c>
      <c r="C89" s="28"/>
    </row>
    <row r="90" spans="1:3" ht="12.75">
      <c r="A90" s="41" t="s">
        <v>492</v>
      </c>
      <c r="B90" s="35" t="s">
        <v>163</v>
      </c>
      <c r="C90" s="28">
        <v>0</v>
      </c>
    </row>
    <row r="91" spans="1:3" ht="12.75">
      <c r="A91" s="41" t="s">
        <v>493</v>
      </c>
      <c r="B91" s="35" t="s">
        <v>163</v>
      </c>
      <c r="C91" s="28"/>
    </row>
    <row r="92" spans="1:3" ht="12.75">
      <c r="A92" s="41" t="s">
        <v>494</v>
      </c>
      <c r="B92" s="35" t="s">
        <v>163</v>
      </c>
      <c r="C92" s="28"/>
    </row>
    <row r="93" spans="1:3" ht="12.75">
      <c r="A93" s="41" t="s">
        <v>495</v>
      </c>
      <c r="B93" s="35" t="s">
        <v>163</v>
      </c>
      <c r="C93" s="28"/>
    </row>
    <row r="94" spans="1:3" ht="12.75">
      <c r="A94" s="138" t="s">
        <v>342</v>
      </c>
      <c r="B94" s="71" t="s">
        <v>163</v>
      </c>
      <c r="C94" s="34">
        <f>SUM(C84:C93)</f>
        <v>0</v>
      </c>
    </row>
    <row r="95" spans="1:3" ht="12.75">
      <c r="A95" s="41" t="s">
        <v>496</v>
      </c>
      <c r="B95" s="31" t="s">
        <v>165</v>
      </c>
      <c r="C95" s="28"/>
    </row>
    <row r="96" spans="1:3" ht="12.75">
      <c r="A96" s="41" t="s">
        <v>497</v>
      </c>
      <c r="B96" s="35" t="s">
        <v>165</v>
      </c>
      <c r="C96" s="28"/>
    </row>
    <row r="97" spans="1:3" ht="12.75">
      <c r="A97" s="41" t="s">
        <v>498</v>
      </c>
      <c r="B97" s="31" t="s">
        <v>165</v>
      </c>
      <c r="C97" s="28"/>
    </row>
    <row r="98" spans="1:3" ht="12.75">
      <c r="A98" s="31" t="s">
        <v>499</v>
      </c>
      <c r="B98" s="35" t="s">
        <v>165</v>
      </c>
      <c r="C98" s="28"/>
    </row>
    <row r="99" spans="1:3" ht="12.75">
      <c r="A99" s="31" t="s">
        <v>500</v>
      </c>
      <c r="B99" s="31" t="s">
        <v>165</v>
      </c>
      <c r="C99" s="28"/>
    </row>
    <row r="100" spans="1:3" ht="12.75">
      <c r="A100" s="31" t="s">
        <v>501</v>
      </c>
      <c r="B100" s="35" t="s">
        <v>165</v>
      </c>
      <c r="C100" s="28"/>
    </row>
    <row r="101" spans="1:3" ht="12.75">
      <c r="A101" s="41" t="s">
        <v>502</v>
      </c>
      <c r="B101" s="31" t="s">
        <v>165</v>
      </c>
      <c r="C101" s="28"/>
    </row>
    <row r="102" spans="1:3" ht="12.75">
      <c r="A102" s="41" t="s">
        <v>506</v>
      </c>
      <c r="B102" s="35" t="s">
        <v>165</v>
      </c>
      <c r="C102" s="28"/>
    </row>
    <row r="103" spans="1:3" ht="12.75">
      <c r="A103" s="41" t="s">
        <v>504</v>
      </c>
      <c r="B103" s="31" t="s">
        <v>165</v>
      </c>
      <c r="C103" s="28"/>
    </row>
    <row r="104" spans="1:3" ht="12.75">
      <c r="A104" s="41" t="s">
        <v>505</v>
      </c>
      <c r="B104" s="35" t="s">
        <v>165</v>
      </c>
      <c r="C104" s="28"/>
    </row>
    <row r="105" spans="1:3" ht="12.75">
      <c r="A105" s="138" t="s">
        <v>341</v>
      </c>
      <c r="B105" s="71" t="s">
        <v>165</v>
      </c>
      <c r="C105" s="34">
        <f>SUM(C95:C104)</f>
        <v>0</v>
      </c>
    </row>
    <row r="106" spans="1:3" ht="12.75">
      <c r="A106" s="41" t="s">
        <v>496</v>
      </c>
      <c r="B106" s="31" t="s">
        <v>168</v>
      </c>
      <c r="C106" s="28"/>
    </row>
    <row r="107" spans="1:3" ht="12.75">
      <c r="A107" s="41" t="s">
        <v>497</v>
      </c>
      <c r="B107" s="31" t="s">
        <v>660</v>
      </c>
      <c r="C107" s="28"/>
    </row>
    <row r="108" spans="1:3" ht="12.75">
      <c r="A108" s="41" t="s">
        <v>498</v>
      </c>
      <c r="B108" s="31" t="s">
        <v>168</v>
      </c>
      <c r="C108" s="28"/>
    </row>
    <row r="109" spans="1:3" ht="12.75">
      <c r="A109" s="31" t="s">
        <v>499</v>
      </c>
      <c r="B109" s="31" t="s">
        <v>168</v>
      </c>
      <c r="C109" s="28"/>
    </row>
    <row r="110" spans="1:3" ht="12.75">
      <c r="A110" s="31" t="s">
        <v>500</v>
      </c>
      <c r="B110" s="31" t="s">
        <v>168</v>
      </c>
      <c r="C110" s="28"/>
    </row>
    <row r="111" spans="1:3" ht="12.75">
      <c r="A111" s="31" t="s">
        <v>501</v>
      </c>
      <c r="B111" s="31" t="s">
        <v>168</v>
      </c>
      <c r="C111" s="28"/>
    </row>
    <row r="112" spans="1:3" ht="12.75">
      <c r="A112" s="41" t="s">
        <v>502</v>
      </c>
      <c r="B112" s="31" t="s">
        <v>168</v>
      </c>
      <c r="C112" s="28"/>
    </row>
    <row r="113" spans="1:3" ht="12.75">
      <c r="A113" s="41" t="s">
        <v>506</v>
      </c>
      <c r="B113" s="31" t="s">
        <v>168</v>
      </c>
      <c r="C113" s="28"/>
    </row>
    <row r="114" spans="1:3" ht="12.75">
      <c r="A114" s="41" t="s">
        <v>504</v>
      </c>
      <c r="B114" s="31" t="s">
        <v>168</v>
      </c>
      <c r="C114" s="28"/>
    </row>
    <row r="115" spans="1:3" ht="12.75">
      <c r="A115" s="41" t="s">
        <v>505</v>
      </c>
      <c r="B115" s="31" t="s">
        <v>168</v>
      </c>
      <c r="C115" s="28"/>
    </row>
    <row r="116" spans="1:3" ht="12.75">
      <c r="A116" s="53" t="s">
        <v>375</v>
      </c>
      <c r="B116" s="71" t="s">
        <v>660</v>
      </c>
      <c r="C116" s="34">
        <f>SUM(C106:C115)</f>
        <v>0</v>
      </c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rowBreaks count="2" manualBreakCount="2">
    <brk id="50" max="2" man="1"/>
    <brk id="94" max="2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C116"/>
  <sheetViews>
    <sheetView zoomScalePageLayoutView="0" workbookViewId="0" topLeftCell="A1">
      <selection activeCell="A1" sqref="A1:C3"/>
    </sheetView>
  </sheetViews>
  <sheetFormatPr defaultColWidth="9.140625" defaultRowHeight="15"/>
  <cols>
    <col min="1" max="1" width="78.57421875" style="83" customWidth="1"/>
    <col min="2" max="2" width="9.140625" style="83" customWidth="1"/>
    <col min="3" max="3" width="16.28125" style="110" customWidth="1"/>
    <col min="4" max="16384" width="9.140625" style="83" customWidth="1"/>
  </cols>
  <sheetData>
    <row r="1" spans="1:3" ht="15.75">
      <c r="A1" s="195" t="s">
        <v>706</v>
      </c>
      <c r="B1" s="205"/>
      <c r="C1" s="205"/>
    </row>
    <row r="2" spans="1:3" ht="27" customHeight="1">
      <c r="A2" s="181" t="s">
        <v>672</v>
      </c>
      <c r="B2" s="192"/>
      <c r="C2" s="192"/>
    </row>
    <row r="3" spans="1:3" ht="25.5" customHeight="1">
      <c r="A3" s="193" t="s">
        <v>5</v>
      </c>
      <c r="B3" s="192"/>
      <c r="C3" s="192"/>
    </row>
    <row r="4" spans="1:3" ht="15.75" customHeight="1">
      <c r="A4" s="124"/>
      <c r="B4" s="125"/>
      <c r="C4" s="126"/>
    </row>
    <row r="5" ht="21" customHeight="1">
      <c r="A5" s="127" t="s">
        <v>552</v>
      </c>
    </row>
    <row r="6" spans="1:3" ht="25.5">
      <c r="A6" s="34" t="s">
        <v>537</v>
      </c>
      <c r="B6" s="23" t="s">
        <v>34</v>
      </c>
      <c r="C6" s="153" t="s">
        <v>3</v>
      </c>
    </row>
    <row r="7" spans="1:3" ht="12.75">
      <c r="A7" s="41" t="s">
        <v>507</v>
      </c>
      <c r="B7" s="35" t="s">
        <v>226</v>
      </c>
      <c r="C7" s="11"/>
    </row>
    <row r="8" spans="1:3" ht="12.75">
      <c r="A8" s="41" t="s">
        <v>516</v>
      </c>
      <c r="B8" s="35" t="s">
        <v>226</v>
      </c>
      <c r="C8" s="11"/>
    </row>
    <row r="9" spans="1:3" ht="12.75">
      <c r="A9" s="41" t="s">
        <v>517</v>
      </c>
      <c r="B9" s="35" t="s">
        <v>226</v>
      </c>
      <c r="C9" s="11"/>
    </row>
    <row r="10" spans="1:3" ht="12.75">
      <c r="A10" s="41" t="s">
        <v>515</v>
      </c>
      <c r="B10" s="35" t="s">
        <v>226</v>
      </c>
      <c r="C10" s="11"/>
    </row>
    <row r="11" spans="1:3" ht="12.75">
      <c r="A11" s="41" t="s">
        <v>514</v>
      </c>
      <c r="B11" s="35" t="s">
        <v>226</v>
      </c>
      <c r="C11" s="11"/>
    </row>
    <row r="12" spans="1:3" ht="12.75">
      <c r="A12" s="41" t="s">
        <v>513</v>
      </c>
      <c r="B12" s="35" t="s">
        <v>226</v>
      </c>
      <c r="C12" s="11"/>
    </row>
    <row r="13" spans="1:3" ht="12.75">
      <c r="A13" s="41" t="s">
        <v>508</v>
      </c>
      <c r="B13" s="35" t="s">
        <v>226</v>
      </c>
      <c r="C13" s="11"/>
    </row>
    <row r="14" spans="1:3" ht="12.75">
      <c r="A14" s="41" t="s">
        <v>509</v>
      </c>
      <c r="B14" s="35" t="s">
        <v>226</v>
      </c>
      <c r="C14" s="11"/>
    </row>
    <row r="15" spans="1:3" ht="12.75">
      <c r="A15" s="41" t="s">
        <v>510</v>
      </c>
      <c r="B15" s="35" t="s">
        <v>226</v>
      </c>
      <c r="C15" s="11"/>
    </row>
    <row r="16" spans="1:3" ht="12.75">
      <c r="A16" s="41" t="s">
        <v>511</v>
      </c>
      <c r="B16" s="35" t="s">
        <v>226</v>
      </c>
      <c r="C16" s="11"/>
    </row>
    <row r="17" spans="1:3" ht="25.5">
      <c r="A17" s="36" t="s">
        <v>385</v>
      </c>
      <c r="B17" s="71" t="s">
        <v>226</v>
      </c>
      <c r="C17" s="72">
        <f>SUM(C7:C16)</f>
        <v>0</v>
      </c>
    </row>
    <row r="18" spans="1:3" ht="12.75">
      <c r="A18" s="41" t="s">
        <v>507</v>
      </c>
      <c r="B18" s="35" t="s">
        <v>227</v>
      </c>
      <c r="C18" s="11"/>
    </row>
    <row r="19" spans="1:3" ht="12.75">
      <c r="A19" s="41" t="s">
        <v>516</v>
      </c>
      <c r="B19" s="35" t="s">
        <v>227</v>
      </c>
      <c r="C19" s="11"/>
    </row>
    <row r="20" spans="1:3" ht="12.75">
      <c r="A20" s="41" t="s">
        <v>517</v>
      </c>
      <c r="B20" s="35" t="s">
        <v>227</v>
      </c>
      <c r="C20" s="11"/>
    </row>
    <row r="21" spans="1:3" ht="12.75">
      <c r="A21" s="41" t="s">
        <v>515</v>
      </c>
      <c r="B21" s="35" t="s">
        <v>227</v>
      </c>
      <c r="C21" s="11"/>
    </row>
    <row r="22" spans="1:3" ht="12.75">
      <c r="A22" s="41" t="s">
        <v>514</v>
      </c>
      <c r="B22" s="35" t="s">
        <v>227</v>
      </c>
      <c r="C22" s="11"/>
    </row>
    <row r="23" spans="1:3" ht="12.75">
      <c r="A23" s="41" t="s">
        <v>513</v>
      </c>
      <c r="B23" s="35" t="s">
        <v>227</v>
      </c>
      <c r="C23" s="11"/>
    </row>
    <row r="24" spans="1:3" ht="12.75">
      <c r="A24" s="41" t="s">
        <v>508</v>
      </c>
      <c r="B24" s="35" t="s">
        <v>227</v>
      </c>
      <c r="C24" s="11"/>
    </row>
    <row r="25" spans="1:3" ht="12.75">
      <c r="A25" s="41" t="s">
        <v>509</v>
      </c>
      <c r="B25" s="35" t="s">
        <v>227</v>
      </c>
      <c r="C25" s="11"/>
    </row>
    <row r="26" spans="1:3" ht="12.75">
      <c r="A26" s="41" t="s">
        <v>510</v>
      </c>
      <c r="B26" s="35" t="s">
        <v>227</v>
      </c>
      <c r="C26" s="11"/>
    </row>
    <row r="27" spans="1:3" ht="12.75">
      <c r="A27" s="41" t="s">
        <v>511</v>
      </c>
      <c r="B27" s="35" t="s">
        <v>227</v>
      </c>
      <c r="C27" s="11"/>
    </row>
    <row r="28" spans="1:3" ht="25.5">
      <c r="A28" s="36" t="s">
        <v>442</v>
      </c>
      <c r="B28" s="71" t="s">
        <v>227</v>
      </c>
      <c r="C28" s="72">
        <f>SUM(C18:C27)</f>
        <v>0</v>
      </c>
    </row>
    <row r="29" spans="1:3" ht="12.75">
      <c r="A29" s="41" t="s">
        <v>507</v>
      </c>
      <c r="B29" s="35" t="s">
        <v>228</v>
      </c>
      <c r="C29" s="11"/>
    </row>
    <row r="30" spans="1:3" ht="12.75">
      <c r="A30" s="41" t="s">
        <v>516</v>
      </c>
      <c r="B30" s="35" t="s">
        <v>228</v>
      </c>
      <c r="C30" s="11"/>
    </row>
    <row r="31" spans="1:3" ht="12.75">
      <c r="A31" s="41" t="s">
        <v>650</v>
      </c>
      <c r="B31" s="35" t="s">
        <v>228</v>
      </c>
      <c r="C31" s="11"/>
    </row>
    <row r="32" spans="1:3" ht="12.75">
      <c r="A32" s="41" t="s">
        <v>515</v>
      </c>
      <c r="B32" s="35" t="s">
        <v>228</v>
      </c>
      <c r="C32" s="11"/>
    </row>
    <row r="33" spans="1:3" ht="12.75">
      <c r="A33" s="41" t="s">
        <v>514</v>
      </c>
      <c r="B33" s="35" t="s">
        <v>228</v>
      </c>
      <c r="C33" s="11"/>
    </row>
    <row r="34" spans="1:3" ht="12.75">
      <c r="A34" s="41" t="s">
        <v>513</v>
      </c>
      <c r="B34" s="35" t="s">
        <v>228</v>
      </c>
      <c r="C34" s="11">
        <v>4295</v>
      </c>
    </row>
    <row r="35" spans="1:3" ht="12.75">
      <c r="A35" s="41" t="s">
        <v>508</v>
      </c>
      <c r="B35" s="35" t="s">
        <v>228</v>
      </c>
      <c r="C35" s="11"/>
    </row>
    <row r="36" spans="1:3" ht="12.75">
      <c r="A36" s="41" t="s">
        <v>509</v>
      </c>
      <c r="B36" s="35" t="s">
        <v>228</v>
      </c>
      <c r="C36" s="11"/>
    </row>
    <row r="37" spans="1:3" ht="12.75">
      <c r="A37" s="41" t="s">
        <v>510</v>
      </c>
      <c r="B37" s="35" t="s">
        <v>228</v>
      </c>
      <c r="C37" s="11"/>
    </row>
    <row r="38" spans="1:3" ht="12.75">
      <c r="A38" s="41" t="s">
        <v>511</v>
      </c>
      <c r="B38" s="35" t="s">
        <v>228</v>
      </c>
      <c r="C38" s="11"/>
    </row>
    <row r="39" spans="1:3" ht="12.75">
      <c r="A39" s="36" t="s">
        <v>441</v>
      </c>
      <c r="B39" s="71" t="s">
        <v>228</v>
      </c>
      <c r="C39" s="72">
        <f>SUM(C29:C38)</f>
        <v>4295</v>
      </c>
    </row>
    <row r="40" spans="1:3" ht="12.75">
      <c r="A40" s="41" t="s">
        <v>507</v>
      </c>
      <c r="B40" s="35" t="s">
        <v>234</v>
      </c>
      <c r="C40" s="11"/>
    </row>
    <row r="41" spans="1:3" ht="12.75">
      <c r="A41" s="41" t="s">
        <v>516</v>
      </c>
      <c r="B41" s="35" t="s">
        <v>234</v>
      </c>
      <c r="C41" s="11"/>
    </row>
    <row r="42" spans="1:3" ht="12.75">
      <c r="A42" s="41" t="s">
        <v>517</v>
      </c>
      <c r="B42" s="35" t="s">
        <v>234</v>
      </c>
      <c r="C42" s="11"/>
    </row>
    <row r="43" spans="1:3" ht="12.75">
      <c r="A43" s="41" t="s">
        <v>515</v>
      </c>
      <c r="B43" s="35" t="s">
        <v>234</v>
      </c>
      <c r="C43" s="11"/>
    </row>
    <row r="44" spans="1:3" ht="12.75">
      <c r="A44" s="41" t="s">
        <v>514</v>
      </c>
      <c r="B44" s="35" t="s">
        <v>234</v>
      </c>
      <c r="C44" s="11"/>
    </row>
    <row r="45" spans="1:3" ht="12.75">
      <c r="A45" s="41" t="s">
        <v>513</v>
      </c>
      <c r="B45" s="35" t="s">
        <v>234</v>
      </c>
      <c r="C45" s="11"/>
    </row>
    <row r="46" spans="1:3" ht="12.75">
      <c r="A46" s="41" t="s">
        <v>508</v>
      </c>
      <c r="B46" s="35" t="s">
        <v>234</v>
      </c>
      <c r="C46" s="11"/>
    </row>
    <row r="47" spans="1:3" ht="12.75">
      <c r="A47" s="41" t="s">
        <v>509</v>
      </c>
      <c r="B47" s="35" t="s">
        <v>234</v>
      </c>
      <c r="C47" s="11"/>
    </row>
    <row r="48" spans="1:3" ht="12.75">
      <c r="A48" s="41" t="s">
        <v>510</v>
      </c>
      <c r="B48" s="35" t="s">
        <v>234</v>
      </c>
      <c r="C48" s="11"/>
    </row>
    <row r="49" spans="1:3" ht="12.75">
      <c r="A49" s="41" t="s">
        <v>511</v>
      </c>
      <c r="B49" s="35" t="s">
        <v>234</v>
      </c>
      <c r="C49" s="11"/>
    </row>
    <row r="50" spans="1:3" ht="25.5">
      <c r="A50" s="36" t="s">
        <v>440</v>
      </c>
      <c r="B50" s="71" t="s">
        <v>234</v>
      </c>
      <c r="C50" s="72">
        <f>SUM(C40:C49)</f>
        <v>0</v>
      </c>
    </row>
    <row r="51" spans="1:3" ht="12.75">
      <c r="A51" s="41" t="s">
        <v>512</v>
      </c>
      <c r="B51" s="35" t="s">
        <v>235</v>
      </c>
      <c r="C51" s="11"/>
    </row>
    <row r="52" spans="1:3" ht="12.75">
      <c r="A52" s="41" t="s">
        <v>516</v>
      </c>
      <c r="B52" s="35" t="s">
        <v>235</v>
      </c>
      <c r="C52" s="11"/>
    </row>
    <row r="53" spans="1:3" ht="12.75">
      <c r="A53" s="41" t="s">
        <v>517</v>
      </c>
      <c r="B53" s="35" t="s">
        <v>235</v>
      </c>
      <c r="C53" s="11"/>
    </row>
    <row r="54" spans="1:3" ht="12.75">
      <c r="A54" s="41" t="s">
        <v>515</v>
      </c>
      <c r="B54" s="35" t="s">
        <v>235</v>
      </c>
      <c r="C54" s="11"/>
    </row>
    <row r="55" spans="1:3" ht="12.75">
      <c r="A55" s="41" t="s">
        <v>514</v>
      </c>
      <c r="B55" s="35" t="s">
        <v>235</v>
      </c>
      <c r="C55" s="11"/>
    </row>
    <row r="56" spans="1:3" ht="12.75">
      <c r="A56" s="41" t="s">
        <v>513</v>
      </c>
      <c r="B56" s="35" t="s">
        <v>235</v>
      </c>
      <c r="C56" s="11"/>
    </row>
    <row r="57" spans="1:3" ht="12.75">
      <c r="A57" s="41" t="s">
        <v>508</v>
      </c>
      <c r="B57" s="35" t="s">
        <v>235</v>
      </c>
      <c r="C57" s="11"/>
    </row>
    <row r="58" spans="1:3" ht="12.75">
      <c r="A58" s="41" t="s">
        <v>509</v>
      </c>
      <c r="B58" s="35" t="s">
        <v>235</v>
      </c>
      <c r="C58" s="11"/>
    </row>
    <row r="59" spans="1:3" ht="12.75">
      <c r="A59" s="41" t="s">
        <v>510</v>
      </c>
      <c r="B59" s="35" t="s">
        <v>235</v>
      </c>
      <c r="C59" s="11"/>
    </row>
    <row r="60" spans="1:3" ht="12.75">
      <c r="A60" s="41" t="s">
        <v>511</v>
      </c>
      <c r="B60" s="35" t="s">
        <v>235</v>
      </c>
      <c r="C60" s="11"/>
    </row>
    <row r="61" spans="1:3" ht="25.5">
      <c r="A61" s="36" t="s">
        <v>443</v>
      </c>
      <c r="B61" s="71" t="s">
        <v>235</v>
      </c>
      <c r="C61" s="72">
        <f>SUM(C51:C60)</f>
        <v>0</v>
      </c>
    </row>
    <row r="62" spans="1:3" ht="12.75">
      <c r="A62" s="41" t="s">
        <v>507</v>
      </c>
      <c r="B62" s="35" t="s">
        <v>236</v>
      </c>
      <c r="C62" s="11"/>
    </row>
    <row r="63" spans="1:3" ht="12.75">
      <c r="A63" s="41" t="s">
        <v>516</v>
      </c>
      <c r="B63" s="35" t="s">
        <v>236</v>
      </c>
      <c r="C63" s="11"/>
    </row>
    <row r="64" spans="1:3" ht="12.75">
      <c r="A64" s="41" t="s">
        <v>517</v>
      </c>
      <c r="B64" s="35" t="s">
        <v>236</v>
      </c>
      <c r="C64" s="11">
        <v>35397</v>
      </c>
    </row>
    <row r="65" spans="1:3" ht="12.75">
      <c r="A65" s="41" t="s">
        <v>515</v>
      </c>
      <c r="B65" s="35" t="s">
        <v>236</v>
      </c>
      <c r="C65" s="11"/>
    </row>
    <row r="66" spans="1:3" ht="12.75">
      <c r="A66" s="41" t="s">
        <v>514</v>
      </c>
      <c r="B66" s="35" t="s">
        <v>236</v>
      </c>
      <c r="C66" s="11"/>
    </row>
    <row r="67" spans="1:3" ht="12.75">
      <c r="A67" s="41" t="s">
        <v>513</v>
      </c>
      <c r="B67" s="35" t="s">
        <v>236</v>
      </c>
      <c r="C67" s="11"/>
    </row>
    <row r="68" spans="1:3" ht="12.75">
      <c r="A68" s="41" t="s">
        <v>508</v>
      </c>
      <c r="B68" s="35" t="s">
        <v>236</v>
      </c>
      <c r="C68" s="11"/>
    </row>
    <row r="69" spans="1:3" ht="12.75">
      <c r="A69" s="41" t="s">
        <v>509</v>
      </c>
      <c r="B69" s="35" t="s">
        <v>236</v>
      </c>
      <c r="C69" s="11"/>
    </row>
    <row r="70" spans="1:3" ht="12.75">
      <c r="A70" s="41" t="s">
        <v>510</v>
      </c>
      <c r="B70" s="35" t="s">
        <v>236</v>
      </c>
      <c r="C70" s="11"/>
    </row>
    <row r="71" spans="1:3" ht="12.75">
      <c r="A71" s="41" t="s">
        <v>511</v>
      </c>
      <c r="B71" s="35" t="s">
        <v>236</v>
      </c>
      <c r="C71" s="11"/>
    </row>
    <row r="72" spans="1:3" ht="12.75">
      <c r="A72" s="36" t="s">
        <v>390</v>
      </c>
      <c r="B72" s="71" t="s">
        <v>236</v>
      </c>
      <c r="C72" s="72">
        <f>SUM(C62:C71)</f>
        <v>35397</v>
      </c>
    </row>
    <row r="73" spans="1:3" ht="12.75">
      <c r="A73" s="41" t="s">
        <v>518</v>
      </c>
      <c r="B73" s="31" t="s">
        <v>277</v>
      </c>
      <c r="C73" s="11"/>
    </row>
    <row r="74" spans="1:3" ht="12.75">
      <c r="A74" s="41" t="s">
        <v>519</v>
      </c>
      <c r="B74" s="31" t="s">
        <v>277</v>
      </c>
      <c r="C74" s="11"/>
    </row>
    <row r="75" spans="1:3" ht="12.75">
      <c r="A75" s="41" t="s">
        <v>527</v>
      </c>
      <c r="B75" s="31" t="s">
        <v>277</v>
      </c>
      <c r="C75" s="11"/>
    </row>
    <row r="76" spans="1:3" ht="12.75">
      <c r="A76" s="31" t="s">
        <v>526</v>
      </c>
      <c r="B76" s="31" t="s">
        <v>277</v>
      </c>
      <c r="C76" s="11"/>
    </row>
    <row r="77" spans="1:3" ht="12.75">
      <c r="A77" s="31" t="s">
        <v>525</v>
      </c>
      <c r="B77" s="31" t="s">
        <v>277</v>
      </c>
      <c r="C77" s="11"/>
    </row>
    <row r="78" spans="1:3" ht="12.75">
      <c r="A78" s="31" t="s">
        <v>524</v>
      </c>
      <c r="B78" s="31" t="s">
        <v>277</v>
      </c>
      <c r="C78" s="11"/>
    </row>
    <row r="79" spans="1:3" ht="12.75">
      <c r="A79" s="41" t="s">
        <v>523</v>
      </c>
      <c r="B79" s="31" t="s">
        <v>277</v>
      </c>
      <c r="C79" s="11"/>
    </row>
    <row r="80" spans="1:3" ht="12.75">
      <c r="A80" s="41" t="s">
        <v>528</v>
      </c>
      <c r="B80" s="31" t="s">
        <v>277</v>
      </c>
      <c r="C80" s="11"/>
    </row>
    <row r="81" spans="1:3" ht="12.75">
      <c r="A81" s="41" t="s">
        <v>520</v>
      </c>
      <c r="B81" s="31" t="s">
        <v>277</v>
      </c>
      <c r="C81" s="11"/>
    </row>
    <row r="82" spans="1:3" ht="12.75">
      <c r="A82" s="41" t="s">
        <v>521</v>
      </c>
      <c r="B82" s="31" t="s">
        <v>277</v>
      </c>
      <c r="C82" s="11"/>
    </row>
    <row r="83" spans="1:3" ht="25.5">
      <c r="A83" s="36" t="s">
        <v>444</v>
      </c>
      <c r="B83" s="71" t="s">
        <v>277</v>
      </c>
      <c r="C83" s="72">
        <f>SUM(C73:C82)</f>
        <v>0</v>
      </c>
    </row>
    <row r="84" spans="1:3" ht="12.75">
      <c r="A84" s="41" t="s">
        <v>518</v>
      </c>
      <c r="B84" s="31" t="s">
        <v>278</v>
      </c>
      <c r="C84" s="11"/>
    </row>
    <row r="85" spans="1:3" ht="12.75">
      <c r="A85" s="41" t="s">
        <v>519</v>
      </c>
      <c r="B85" s="31" t="s">
        <v>278</v>
      </c>
      <c r="C85" s="11"/>
    </row>
    <row r="86" spans="1:3" ht="12.75">
      <c r="A86" s="41" t="s">
        <v>527</v>
      </c>
      <c r="B86" s="31" t="s">
        <v>278</v>
      </c>
      <c r="C86" s="11"/>
    </row>
    <row r="87" spans="1:3" ht="12.75">
      <c r="A87" s="31" t="s">
        <v>526</v>
      </c>
      <c r="B87" s="31" t="s">
        <v>278</v>
      </c>
      <c r="C87" s="11"/>
    </row>
    <row r="88" spans="1:3" ht="12.75">
      <c r="A88" s="31" t="s">
        <v>525</v>
      </c>
      <c r="B88" s="31" t="s">
        <v>278</v>
      </c>
      <c r="C88" s="11"/>
    </row>
    <row r="89" spans="1:3" ht="12.75">
      <c r="A89" s="31" t="s">
        <v>524</v>
      </c>
      <c r="B89" s="31" t="s">
        <v>278</v>
      </c>
      <c r="C89" s="11"/>
    </row>
    <row r="90" spans="1:3" ht="12.75">
      <c r="A90" s="41" t="s">
        <v>523</v>
      </c>
      <c r="B90" s="31" t="s">
        <v>278</v>
      </c>
      <c r="C90" s="11"/>
    </row>
    <row r="91" spans="1:3" ht="12.75">
      <c r="A91" s="41" t="s">
        <v>522</v>
      </c>
      <c r="B91" s="31" t="s">
        <v>278</v>
      </c>
      <c r="C91" s="11"/>
    </row>
    <row r="92" spans="1:3" ht="12.75">
      <c r="A92" s="41" t="s">
        <v>520</v>
      </c>
      <c r="B92" s="31" t="s">
        <v>278</v>
      </c>
      <c r="C92" s="11"/>
    </row>
    <row r="93" spans="1:3" ht="12.75">
      <c r="A93" s="41" t="s">
        <v>521</v>
      </c>
      <c r="B93" s="31" t="s">
        <v>278</v>
      </c>
      <c r="C93" s="11"/>
    </row>
    <row r="94" spans="1:3" ht="12.75">
      <c r="A94" s="53" t="s">
        <v>445</v>
      </c>
      <c r="B94" s="71" t="s">
        <v>278</v>
      </c>
      <c r="C94" s="72">
        <f>SUM(C84:C93)</f>
        <v>0</v>
      </c>
    </row>
    <row r="95" spans="1:3" ht="12.75">
      <c r="A95" s="41" t="s">
        <v>518</v>
      </c>
      <c r="B95" s="31" t="s">
        <v>282</v>
      </c>
      <c r="C95" s="11"/>
    </row>
    <row r="96" spans="1:3" ht="12.75">
      <c r="A96" s="41" t="s">
        <v>519</v>
      </c>
      <c r="B96" s="31" t="s">
        <v>282</v>
      </c>
      <c r="C96" s="11"/>
    </row>
    <row r="97" spans="1:3" ht="12.75">
      <c r="A97" s="41" t="s">
        <v>527</v>
      </c>
      <c r="B97" s="31" t="s">
        <v>282</v>
      </c>
      <c r="C97" s="11"/>
    </row>
    <row r="98" spans="1:3" ht="12.75">
      <c r="A98" s="31" t="s">
        <v>526</v>
      </c>
      <c r="B98" s="31" t="s">
        <v>282</v>
      </c>
      <c r="C98" s="11"/>
    </row>
    <row r="99" spans="1:3" ht="12.75">
      <c r="A99" s="31" t="s">
        <v>525</v>
      </c>
      <c r="B99" s="31" t="s">
        <v>282</v>
      </c>
      <c r="C99" s="11"/>
    </row>
    <row r="100" spans="1:3" ht="12.75">
      <c r="A100" s="31" t="s">
        <v>524</v>
      </c>
      <c r="B100" s="31" t="s">
        <v>282</v>
      </c>
      <c r="C100" s="11"/>
    </row>
    <row r="101" spans="1:3" ht="12.75">
      <c r="A101" s="41" t="s">
        <v>523</v>
      </c>
      <c r="B101" s="31" t="s">
        <v>282</v>
      </c>
      <c r="C101" s="11"/>
    </row>
    <row r="102" spans="1:3" ht="12.75">
      <c r="A102" s="41" t="s">
        <v>528</v>
      </c>
      <c r="B102" s="31" t="s">
        <v>282</v>
      </c>
      <c r="C102" s="11"/>
    </row>
    <row r="103" spans="1:3" ht="12.75">
      <c r="A103" s="41" t="s">
        <v>520</v>
      </c>
      <c r="B103" s="31" t="s">
        <v>282</v>
      </c>
      <c r="C103" s="11"/>
    </row>
    <row r="104" spans="1:3" ht="12.75">
      <c r="A104" s="41" t="s">
        <v>521</v>
      </c>
      <c r="B104" s="31" t="s">
        <v>282</v>
      </c>
      <c r="C104" s="11"/>
    </row>
    <row r="105" spans="1:3" ht="25.5">
      <c r="A105" s="36" t="s">
        <v>446</v>
      </c>
      <c r="B105" s="71" t="s">
        <v>282</v>
      </c>
      <c r="C105" s="72">
        <f>SUM(C95:C104)</f>
        <v>0</v>
      </c>
    </row>
    <row r="106" spans="1:3" ht="12.75">
      <c r="A106" s="41" t="s">
        <v>518</v>
      </c>
      <c r="B106" s="31" t="s">
        <v>661</v>
      </c>
      <c r="C106" s="11"/>
    </row>
    <row r="107" spans="1:3" ht="12.75">
      <c r="A107" s="41" t="s">
        <v>519</v>
      </c>
      <c r="B107" s="31" t="s">
        <v>661</v>
      </c>
      <c r="C107" s="11"/>
    </row>
    <row r="108" spans="1:3" ht="12.75">
      <c r="A108" s="41" t="s">
        <v>527</v>
      </c>
      <c r="B108" s="31" t="s">
        <v>661</v>
      </c>
      <c r="C108" s="11"/>
    </row>
    <row r="109" spans="1:3" ht="12.75">
      <c r="A109" s="31" t="s">
        <v>526</v>
      </c>
      <c r="B109" s="31" t="s">
        <v>661</v>
      </c>
      <c r="C109" s="11"/>
    </row>
    <row r="110" spans="1:3" ht="12.75">
      <c r="A110" s="31" t="s">
        <v>525</v>
      </c>
      <c r="B110" s="31" t="s">
        <v>661</v>
      </c>
      <c r="C110" s="11"/>
    </row>
    <row r="111" spans="1:3" ht="12.75">
      <c r="A111" s="31" t="s">
        <v>524</v>
      </c>
      <c r="B111" s="31" t="s">
        <v>661</v>
      </c>
      <c r="C111" s="11"/>
    </row>
    <row r="112" spans="1:3" ht="12.75">
      <c r="A112" s="41" t="s">
        <v>523</v>
      </c>
      <c r="B112" s="31" t="s">
        <v>661</v>
      </c>
      <c r="C112" s="11"/>
    </row>
    <row r="113" spans="1:3" ht="12.75">
      <c r="A113" s="41" t="s">
        <v>522</v>
      </c>
      <c r="B113" s="31" t="s">
        <v>661</v>
      </c>
      <c r="C113" s="11"/>
    </row>
    <row r="114" spans="1:3" ht="12.75">
      <c r="A114" s="41" t="s">
        <v>520</v>
      </c>
      <c r="B114" s="31" t="s">
        <v>661</v>
      </c>
      <c r="C114" s="11"/>
    </row>
    <row r="115" spans="1:3" ht="12.75">
      <c r="A115" s="41" t="s">
        <v>521</v>
      </c>
      <c r="B115" s="31" t="s">
        <v>661</v>
      </c>
      <c r="C115" s="11"/>
    </row>
    <row r="116" spans="1:3" ht="12.75">
      <c r="A116" s="53" t="s">
        <v>447</v>
      </c>
      <c r="B116" s="71" t="s">
        <v>661</v>
      </c>
      <c r="C116" s="72">
        <f>SUM(C106:C115)</f>
        <v>0</v>
      </c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2" r:id="rId1"/>
  <rowBreaks count="1" manualBreakCount="1">
    <brk id="39" max="2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:C3"/>
    </sheetView>
  </sheetViews>
  <sheetFormatPr defaultColWidth="9.140625" defaultRowHeight="15"/>
  <cols>
    <col min="1" max="1" width="65.00390625" style="83" customWidth="1"/>
    <col min="2" max="2" width="9.140625" style="83" customWidth="1"/>
    <col min="3" max="3" width="16.8515625" style="110" customWidth="1"/>
    <col min="4" max="16384" width="9.140625" style="83" customWidth="1"/>
  </cols>
  <sheetData>
    <row r="1" spans="1:3" ht="15.75">
      <c r="A1" s="206" t="s">
        <v>707</v>
      </c>
      <c r="B1" s="205"/>
      <c r="C1" s="205"/>
    </row>
    <row r="2" spans="1:3" ht="24" customHeight="1">
      <c r="A2" s="181" t="s">
        <v>672</v>
      </c>
      <c r="B2" s="192"/>
      <c r="C2" s="192"/>
    </row>
    <row r="3" spans="1:3" ht="26.25" customHeight="1">
      <c r="A3" s="193" t="s">
        <v>574</v>
      </c>
      <c r="B3" s="192"/>
      <c r="C3" s="192"/>
    </row>
    <row r="5" spans="1:3" ht="25.5">
      <c r="A5" s="34" t="s">
        <v>537</v>
      </c>
      <c r="B5" s="23" t="s">
        <v>34</v>
      </c>
      <c r="C5" s="153" t="s">
        <v>3</v>
      </c>
    </row>
    <row r="6" spans="1:3" ht="12.75">
      <c r="A6" s="31" t="s">
        <v>575</v>
      </c>
      <c r="B6" s="31" t="s">
        <v>243</v>
      </c>
      <c r="C6" s="95">
        <v>1500</v>
      </c>
    </row>
    <row r="7" spans="1:3" ht="12.75">
      <c r="A7" s="31" t="s">
        <v>576</v>
      </c>
      <c r="B7" s="31" t="s">
        <v>243</v>
      </c>
      <c r="C7" s="95">
        <v>0</v>
      </c>
    </row>
    <row r="8" spans="1:3" ht="12.75">
      <c r="A8" s="31" t="s">
        <v>659</v>
      </c>
      <c r="B8" s="31" t="s">
        <v>243</v>
      </c>
      <c r="C8" s="95">
        <v>4928</v>
      </c>
    </row>
    <row r="9" spans="1:3" ht="12.75">
      <c r="A9" s="31" t="s">
        <v>577</v>
      </c>
      <c r="B9" s="31" t="s">
        <v>243</v>
      </c>
      <c r="C9" s="95">
        <v>0</v>
      </c>
    </row>
    <row r="10" spans="1:3" ht="12.75">
      <c r="A10" s="36" t="s">
        <v>395</v>
      </c>
      <c r="B10" s="71" t="s">
        <v>243</v>
      </c>
      <c r="C10" s="155">
        <f>SUM(C6:C9)</f>
        <v>6428</v>
      </c>
    </row>
    <row r="11" spans="1:3" ht="12.75">
      <c r="A11" s="31" t="s">
        <v>396</v>
      </c>
      <c r="B11" s="35" t="s">
        <v>244</v>
      </c>
      <c r="C11" s="95">
        <v>34000</v>
      </c>
    </row>
    <row r="12" spans="1:3" ht="25.5">
      <c r="A12" s="137" t="s">
        <v>578</v>
      </c>
      <c r="B12" s="137" t="s">
        <v>244</v>
      </c>
      <c r="C12" s="95"/>
    </row>
    <row r="13" spans="1:3" ht="25.5">
      <c r="A13" s="137" t="s">
        <v>579</v>
      </c>
      <c r="B13" s="137" t="s">
        <v>244</v>
      </c>
      <c r="C13" s="95"/>
    </row>
    <row r="14" spans="1:3" ht="12.75">
      <c r="A14" s="31" t="s">
        <v>398</v>
      </c>
      <c r="B14" s="35" t="s">
        <v>248</v>
      </c>
      <c r="C14" s="95">
        <v>3000</v>
      </c>
    </row>
    <row r="15" spans="1:3" ht="25.5">
      <c r="A15" s="137" t="s">
        <v>580</v>
      </c>
      <c r="B15" s="137" t="s">
        <v>248</v>
      </c>
      <c r="C15" s="95"/>
    </row>
    <row r="16" spans="1:3" ht="25.5">
      <c r="A16" s="137" t="s">
        <v>581</v>
      </c>
      <c r="B16" s="137" t="s">
        <v>248</v>
      </c>
      <c r="C16" s="95"/>
    </row>
    <row r="17" spans="1:3" ht="12.75">
      <c r="A17" s="137" t="s">
        <v>582</v>
      </c>
      <c r="B17" s="137" t="s">
        <v>248</v>
      </c>
      <c r="C17" s="95"/>
    </row>
    <row r="18" spans="1:3" ht="12.75">
      <c r="A18" s="137" t="s">
        <v>583</v>
      </c>
      <c r="B18" s="137" t="s">
        <v>248</v>
      </c>
      <c r="C18" s="95"/>
    </row>
    <row r="19" spans="1:3" ht="12.75">
      <c r="A19" s="31" t="s">
        <v>584</v>
      </c>
      <c r="B19" s="35" t="s">
        <v>249</v>
      </c>
      <c r="C19" s="95"/>
    </row>
    <row r="20" spans="1:3" ht="12.75">
      <c r="A20" s="137" t="s">
        <v>585</v>
      </c>
      <c r="B20" s="137" t="s">
        <v>249</v>
      </c>
      <c r="C20" s="95"/>
    </row>
    <row r="21" spans="1:3" ht="12.75">
      <c r="A21" s="137" t="s">
        <v>586</v>
      </c>
      <c r="B21" s="137" t="s">
        <v>249</v>
      </c>
      <c r="C21" s="180"/>
    </row>
    <row r="22" spans="1:3" ht="12.75">
      <c r="A22" s="36" t="s">
        <v>427</v>
      </c>
      <c r="B22" s="71" t="s">
        <v>250</v>
      </c>
      <c r="C22" s="155">
        <f>C19+C14+C11</f>
        <v>37000</v>
      </c>
    </row>
    <row r="23" spans="1:3" ht="12.75">
      <c r="A23" s="31" t="s">
        <v>587</v>
      </c>
      <c r="B23" s="31" t="s">
        <v>251</v>
      </c>
      <c r="C23" s="95"/>
    </row>
    <row r="24" spans="1:3" ht="12.75">
      <c r="A24" s="31" t="s">
        <v>588</v>
      </c>
      <c r="B24" s="31" t="s">
        <v>251</v>
      </c>
      <c r="C24" s="95">
        <v>450</v>
      </c>
    </row>
    <row r="25" spans="1:3" ht="12.75">
      <c r="A25" s="31" t="s">
        <v>589</v>
      </c>
      <c r="B25" s="31" t="s">
        <v>251</v>
      </c>
      <c r="C25" s="95"/>
    </row>
    <row r="26" spans="1:3" ht="12.75">
      <c r="A26" s="31" t="s">
        <v>590</v>
      </c>
      <c r="B26" s="31" t="s">
        <v>251</v>
      </c>
      <c r="C26" s="95"/>
    </row>
    <row r="27" spans="1:3" ht="12.75">
      <c r="A27" s="31" t="s">
        <v>591</v>
      </c>
      <c r="B27" s="31" t="s">
        <v>251</v>
      </c>
      <c r="C27" s="95"/>
    </row>
    <row r="28" spans="1:3" ht="12.75">
      <c r="A28" s="31" t="s">
        <v>592</v>
      </c>
      <c r="B28" s="31" t="s">
        <v>251</v>
      </c>
      <c r="C28" s="95"/>
    </row>
    <row r="29" spans="1:3" ht="12.75">
      <c r="A29" s="31" t="s">
        <v>593</v>
      </c>
      <c r="B29" s="31" t="s">
        <v>251</v>
      </c>
      <c r="C29" s="95"/>
    </row>
    <row r="30" spans="1:3" ht="12.75">
      <c r="A30" s="31" t="s">
        <v>594</v>
      </c>
      <c r="B30" s="31" t="s">
        <v>251</v>
      </c>
      <c r="C30" s="95"/>
    </row>
    <row r="31" spans="1:3" ht="38.25">
      <c r="A31" s="31" t="s">
        <v>595</v>
      </c>
      <c r="B31" s="31" t="s">
        <v>251</v>
      </c>
      <c r="C31" s="95"/>
    </row>
    <row r="32" spans="1:3" ht="12.75">
      <c r="A32" s="31" t="s">
        <v>708</v>
      </c>
      <c r="B32" s="31" t="s">
        <v>251</v>
      </c>
      <c r="C32" s="95">
        <v>10</v>
      </c>
    </row>
    <row r="33" spans="1:3" ht="12.75">
      <c r="A33" s="31" t="s">
        <v>601</v>
      </c>
      <c r="B33" s="31" t="s">
        <v>251</v>
      </c>
      <c r="C33" s="95">
        <v>300</v>
      </c>
    </row>
    <row r="34" spans="1:3" ht="12.75">
      <c r="A34" s="36" t="s">
        <v>400</v>
      </c>
      <c r="B34" s="71" t="s">
        <v>251</v>
      </c>
      <c r="C34" s="155">
        <f>SUM(C23:C33)</f>
        <v>760</v>
      </c>
    </row>
    <row r="41" ht="12.75">
      <c r="A41" s="110"/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87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83.28125" style="83" customWidth="1"/>
    <col min="2" max="2" width="19.57421875" style="110" customWidth="1"/>
    <col min="3" max="16384" width="9.140625" style="83" customWidth="1"/>
  </cols>
  <sheetData>
    <row r="1" spans="1:2" ht="15.75">
      <c r="A1" s="185" t="s">
        <v>709</v>
      </c>
      <c r="B1" s="194"/>
    </row>
    <row r="2" spans="1:2" ht="27" customHeight="1">
      <c r="A2" s="181" t="s">
        <v>672</v>
      </c>
      <c r="B2" s="192"/>
    </row>
    <row r="3" spans="1:7" ht="71.25" customHeight="1">
      <c r="A3" s="193" t="s">
        <v>719</v>
      </c>
      <c r="B3" s="193"/>
      <c r="C3" s="158"/>
      <c r="D3" s="158"/>
      <c r="E3" s="158"/>
      <c r="F3" s="158"/>
      <c r="G3" s="158"/>
    </row>
    <row r="4" spans="1:7" ht="24" customHeight="1">
      <c r="A4" s="124"/>
      <c r="B4" s="161"/>
      <c r="C4" s="158"/>
      <c r="D4" s="158"/>
      <c r="E4" s="158"/>
      <c r="F4" s="158"/>
      <c r="G4" s="158"/>
    </row>
    <row r="5" spans="1:2" ht="22.5" customHeight="1">
      <c r="A5" s="127" t="s">
        <v>555</v>
      </c>
      <c r="B5" s="162"/>
    </row>
    <row r="6" spans="1:2" ht="12.75">
      <c r="A6" s="34" t="s">
        <v>711</v>
      </c>
      <c r="B6" s="72" t="s">
        <v>635</v>
      </c>
    </row>
    <row r="7" spans="1:2" ht="12.75">
      <c r="A7" s="28" t="s">
        <v>15</v>
      </c>
      <c r="B7" s="11"/>
    </row>
    <row r="8" spans="1:2" ht="12.75">
      <c r="A8" s="122" t="s">
        <v>16</v>
      </c>
      <c r="B8" s="11"/>
    </row>
    <row r="9" spans="1:2" ht="12.75">
      <c r="A9" s="28" t="s">
        <v>17</v>
      </c>
      <c r="B9" s="11">
        <v>5116</v>
      </c>
    </row>
    <row r="10" spans="1:2" ht="12.75">
      <c r="A10" s="28" t="s">
        <v>18</v>
      </c>
      <c r="B10" s="11"/>
    </row>
    <row r="11" spans="1:2" ht="12.75">
      <c r="A11" s="28" t="s">
        <v>19</v>
      </c>
      <c r="B11" s="11"/>
    </row>
    <row r="12" spans="1:2" ht="12.75">
      <c r="A12" s="28" t="s">
        <v>20</v>
      </c>
      <c r="B12" s="11"/>
    </row>
    <row r="13" spans="1:2" ht="12.75">
      <c r="A13" s="28" t="s">
        <v>21</v>
      </c>
      <c r="B13" s="11">
        <v>108930</v>
      </c>
    </row>
    <row r="14" spans="1:2" ht="12.75">
      <c r="A14" s="28" t="s">
        <v>22</v>
      </c>
      <c r="B14" s="11"/>
    </row>
    <row r="15" spans="1:2" ht="12.75">
      <c r="A15" s="159" t="s">
        <v>636</v>
      </c>
      <c r="B15" s="164">
        <f>SUM(B7:B14)</f>
        <v>114046</v>
      </c>
    </row>
    <row r="16" spans="1:2" ht="25.5">
      <c r="A16" s="41" t="s">
        <v>637</v>
      </c>
      <c r="B16" s="11"/>
    </row>
    <row r="17" spans="1:2" ht="25.5">
      <c r="A17" s="41" t="s">
        <v>638</v>
      </c>
      <c r="B17" s="11"/>
    </row>
    <row r="18" spans="1:2" ht="12.75">
      <c r="A18" s="31" t="s">
        <v>639</v>
      </c>
      <c r="B18" s="11"/>
    </row>
    <row r="19" spans="1:2" ht="12.75">
      <c r="A19" s="31" t="s">
        <v>640</v>
      </c>
      <c r="B19" s="11"/>
    </row>
    <row r="20" spans="1:2" ht="12.75">
      <c r="A20" s="28" t="s">
        <v>641</v>
      </c>
      <c r="B20" s="11"/>
    </row>
    <row r="21" spans="1:2" ht="12.75">
      <c r="A21" s="53" t="s">
        <v>642</v>
      </c>
      <c r="B21" s="11"/>
    </row>
    <row r="22" spans="1:2" ht="12.75">
      <c r="A22" s="138" t="s">
        <v>710</v>
      </c>
      <c r="B22" s="163">
        <v>114046</v>
      </c>
    </row>
    <row r="23" spans="1:2" ht="12.75">
      <c r="A23" s="159" t="s">
        <v>643</v>
      </c>
      <c r="B23" s="164">
        <f>SUM(B16:B22)</f>
        <v>114046</v>
      </c>
    </row>
    <row r="26" spans="1:2" ht="12.75">
      <c r="A26" s="127" t="s">
        <v>555</v>
      </c>
      <c r="B26" s="162"/>
    </row>
    <row r="27" spans="1:2" ht="12.75">
      <c r="A27" s="34" t="s">
        <v>712</v>
      </c>
      <c r="B27" s="72" t="s">
        <v>635</v>
      </c>
    </row>
    <row r="28" spans="1:2" ht="12.75">
      <c r="A28" s="28" t="s">
        <v>15</v>
      </c>
      <c r="B28" s="11"/>
    </row>
    <row r="29" spans="1:2" ht="12.75">
      <c r="A29" s="122" t="s">
        <v>16</v>
      </c>
      <c r="B29" s="11"/>
    </row>
    <row r="30" spans="1:2" ht="12.75">
      <c r="A30" s="28" t="s">
        <v>17</v>
      </c>
      <c r="B30" s="11"/>
    </row>
    <row r="31" spans="1:2" ht="12.75">
      <c r="A31" s="28" t="s">
        <v>18</v>
      </c>
      <c r="B31" s="11"/>
    </row>
    <row r="32" spans="1:2" ht="12.75">
      <c r="A32" s="28" t="s">
        <v>19</v>
      </c>
      <c r="B32" s="11"/>
    </row>
    <row r="33" spans="1:2" ht="12.75">
      <c r="A33" s="28" t="s">
        <v>20</v>
      </c>
      <c r="B33" s="11">
        <v>306</v>
      </c>
    </row>
    <row r="34" spans="1:2" ht="12.75">
      <c r="A34" s="28" t="s">
        <v>21</v>
      </c>
      <c r="B34" s="11"/>
    </row>
    <row r="35" spans="1:2" ht="12.75">
      <c r="A35" s="28" t="s">
        <v>22</v>
      </c>
      <c r="B35" s="11"/>
    </row>
    <row r="36" spans="1:2" ht="12.75">
      <c r="A36" s="159" t="s">
        <v>636</v>
      </c>
      <c r="B36" s="164">
        <f>SUM(B28:B35)</f>
        <v>306</v>
      </c>
    </row>
    <row r="37" spans="1:2" ht="25.5">
      <c r="A37" s="41" t="s">
        <v>637</v>
      </c>
      <c r="B37" s="11"/>
    </row>
    <row r="38" spans="1:2" ht="25.5">
      <c r="A38" s="41" t="s">
        <v>638</v>
      </c>
      <c r="B38" s="11"/>
    </row>
    <row r="39" spans="1:2" ht="12.75">
      <c r="A39" s="31" t="s">
        <v>639</v>
      </c>
      <c r="B39" s="11"/>
    </row>
    <row r="40" spans="1:2" ht="12.75">
      <c r="A40" s="31" t="s">
        <v>640</v>
      </c>
      <c r="B40" s="11"/>
    </row>
    <row r="41" spans="1:2" ht="12.75">
      <c r="A41" s="28" t="s">
        <v>641</v>
      </c>
      <c r="B41" s="11"/>
    </row>
    <row r="42" spans="1:2" ht="12.75">
      <c r="A42" s="53" t="s">
        <v>642</v>
      </c>
      <c r="B42" s="11"/>
    </row>
    <row r="43" spans="1:2" ht="12.75">
      <c r="A43" s="138" t="s">
        <v>710</v>
      </c>
      <c r="B43" s="163">
        <v>306</v>
      </c>
    </row>
    <row r="44" spans="1:2" ht="12.75">
      <c r="A44" s="159" t="s">
        <v>643</v>
      </c>
      <c r="B44" s="164">
        <f>SUM(B37:B43)</f>
        <v>306</v>
      </c>
    </row>
    <row r="47" spans="1:2" ht="12.75">
      <c r="A47" s="127" t="s">
        <v>555</v>
      </c>
      <c r="B47" s="162"/>
    </row>
    <row r="48" spans="1:2" ht="12.75">
      <c r="A48" s="34" t="s">
        <v>713</v>
      </c>
      <c r="B48" s="72" t="s">
        <v>635</v>
      </c>
    </row>
    <row r="49" spans="1:2" ht="12.75">
      <c r="A49" s="28" t="s">
        <v>15</v>
      </c>
      <c r="B49" s="11">
        <v>162</v>
      </c>
    </row>
    <row r="50" spans="1:2" ht="12.75">
      <c r="A50" s="122" t="s">
        <v>16</v>
      </c>
      <c r="B50" s="11">
        <v>31</v>
      </c>
    </row>
    <row r="51" spans="1:2" ht="12.75">
      <c r="A51" s="28" t="s">
        <v>17</v>
      </c>
      <c r="B51" s="11">
        <v>1073</v>
      </c>
    </row>
    <row r="52" spans="1:2" ht="12.75">
      <c r="A52" s="28" t="s">
        <v>18</v>
      </c>
      <c r="B52" s="11"/>
    </row>
    <row r="53" spans="1:2" ht="12.75">
      <c r="A53" s="28" t="s">
        <v>19</v>
      </c>
      <c r="B53" s="11"/>
    </row>
    <row r="54" spans="1:2" ht="12.75">
      <c r="A54" s="28" t="s">
        <v>20</v>
      </c>
      <c r="B54" s="11">
        <v>3299</v>
      </c>
    </row>
    <row r="55" spans="1:2" ht="12.75">
      <c r="A55" s="28" t="s">
        <v>21</v>
      </c>
      <c r="B55" s="11">
        <v>14102</v>
      </c>
    </row>
    <row r="56" spans="1:2" ht="12.75">
      <c r="A56" s="28" t="s">
        <v>22</v>
      </c>
      <c r="B56" s="11"/>
    </row>
    <row r="57" spans="1:2" ht="12.75">
      <c r="A57" s="131" t="s">
        <v>714</v>
      </c>
      <c r="B57" s="130">
        <v>1333</v>
      </c>
    </row>
    <row r="58" spans="1:2" ht="12.75">
      <c r="A58" s="159" t="s">
        <v>636</v>
      </c>
      <c r="B58" s="164">
        <f>SUM(B49:B57)</f>
        <v>20000</v>
      </c>
    </row>
    <row r="59" spans="1:2" ht="25.5">
      <c r="A59" s="41" t="s">
        <v>637</v>
      </c>
      <c r="B59" s="11"/>
    </row>
    <row r="60" spans="1:2" ht="25.5">
      <c r="A60" s="41" t="s">
        <v>638</v>
      </c>
      <c r="B60" s="11">
        <v>20000</v>
      </c>
    </row>
    <row r="61" spans="1:2" ht="12.75">
      <c r="A61" s="31" t="s">
        <v>639</v>
      </c>
      <c r="B61" s="11"/>
    </row>
    <row r="62" spans="1:2" ht="12.75">
      <c r="A62" s="31" t="s">
        <v>640</v>
      </c>
      <c r="B62" s="11"/>
    </row>
    <row r="63" spans="1:2" ht="12.75">
      <c r="A63" s="28" t="s">
        <v>641</v>
      </c>
      <c r="B63" s="11"/>
    </row>
    <row r="64" spans="1:2" ht="12.75">
      <c r="A64" s="53" t="s">
        <v>642</v>
      </c>
      <c r="B64" s="11"/>
    </row>
    <row r="65" spans="1:2" ht="12.75">
      <c r="A65" s="138" t="s">
        <v>710</v>
      </c>
      <c r="B65" s="163"/>
    </row>
    <row r="66" spans="1:2" ht="12.75">
      <c r="A66" s="159" t="s">
        <v>643</v>
      </c>
      <c r="B66" s="164">
        <f>SUM(B59:B65)</f>
        <v>20000</v>
      </c>
    </row>
    <row r="69" spans="1:2" ht="12.75">
      <c r="A69" s="127" t="s">
        <v>555</v>
      </c>
      <c r="B69" s="162"/>
    </row>
    <row r="70" spans="1:2" ht="12.75">
      <c r="A70" s="34" t="s">
        <v>715</v>
      </c>
      <c r="B70" s="72" t="s">
        <v>635</v>
      </c>
    </row>
    <row r="71" spans="1:2" ht="12.75">
      <c r="A71" s="28" t="s">
        <v>15</v>
      </c>
      <c r="B71" s="11">
        <v>4467</v>
      </c>
    </row>
    <row r="72" spans="1:2" ht="12.75">
      <c r="A72" s="122" t="s">
        <v>16</v>
      </c>
      <c r="B72" s="11">
        <v>887</v>
      </c>
    </row>
    <row r="73" spans="1:2" ht="12.75">
      <c r="A73" s="28" t="s">
        <v>17</v>
      </c>
      <c r="B73" s="11">
        <v>6106</v>
      </c>
    </row>
    <row r="74" spans="1:2" ht="12.75">
      <c r="A74" s="28" t="s">
        <v>18</v>
      </c>
      <c r="B74" s="11"/>
    </row>
    <row r="75" spans="1:2" ht="12.75">
      <c r="A75" s="28" t="s">
        <v>19</v>
      </c>
      <c r="B75" s="11"/>
    </row>
    <row r="76" spans="1:2" ht="12.75">
      <c r="A76" s="28" t="s">
        <v>20</v>
      </c>
      <c r="B76" s="11">
        <v>3937</v>
      </c>
    </row>
    <row r="77" spans="1:2" ht="12.75">
      <c r="A77" s="28" t="s">
        <v>21</v>
      </c>
      <c r="B77" s="11"/>
    </row>
    <row r="78" spans="1:2" ht="12.75">
      <c r="A78" s="28" t="s">
        <v>22</v>
      </c>
      <c r="B78" s="11"/>
    </row>
    <row r="79" spans="1:2" ht="12.75">
      <c r="A79" s="159" t="s">
        <v>636</v>
      </c>
      <c r="B79" s="164">
        <f>SUM(B71:B78)</f>
        <v>15397</v>
      </c>
    </row>
    <row r="80" spans="1:2" ht="25.5">
      <c r="A80" s="41" t="s">
        <v>637</v>
      </c>
      <c r="B80" s="11"/>
    </row>
    <row r="81" spans="1:2" ht="25.5">
      <c r="A81" s="41" t="s">
        <v>638</v>
      </c>
      <c r="B81" s="11">
        <v>15397</v>
      </c>
    </row>
    <row r="82" spans="1:2" ht="12.75">
      <c r="A82" s="31" t="s">
        <v>639</v>
      </c>
      <c r="B82" s="11"/>
    </row>
    <row r="83" spans="1:2" ht="12.75">
      <c r="A83" s="31" t="s">
        <v>640</v>
      </c>
      <c r="B83" s="11"/>
    </row>
    <row r="84" spans="1:2" ht="12.75">
      <c r="A84" s="28" t="s">
        <v>641</v>
      </c>
      <c r="B84" s="11"/>
    </row>
    <row r="85" spans="1:2" ht="12.75">
      <c r="A85" s="53" t="s">
        <v>642</v>
      </c>
      <c r="B85" s="11"/>
    </row>
    <row r="86" spans="1:2" ht="12.75">
      <c r="A86" s="138" t="s">
        <v>710</v>
      </c>
      <c r="B86" s="163"/>
    </row>
    <row r="87" spans="1:2" ht="12.75">
      <c r="A87" s="159" t="s">
        <v>643</v>
      </c>
      <c r="B87" s="164">
        <f>SUM(B80:B86)</f>
        <v>15397</v>
      </c>
    </row>
  </sheetData>
  <sheetProtection/>
  <mergeCells count="3">
    <mergeCell ref="A2:B2"/>
    <mergeCell ref="A3:B3"/>
    <mergeCell ref="A1:B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6" r:id="rId1"/>
  <rowBreaks count="1" manualBreakCount="1">
    <brk id="45" max="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"/>
  <sheetViews>
    <sheetView zoomScalePageLayoutView="0" workbookViewId="0" topLeftCell="A1">
      <selection activeCell="A1" sqref="A1:C3"/>
    </sheetView>
  </sheetViews>
  <sheetFormatPr defaultColWidth="9.140625" defaultRowHeight="15"/>
  <cols>
    <col min="1" max="1" width="78.421875" style="83" customWidth="1"/>
    <col min="2" max="2" width="14.57421875" style="83" customWidth="1"/>
    <col min="3" max="3" width="23.7109375" style="83" customWidth="1"/>
    <col min="4" max="16384" width="9.140625" style="83" customWidth="1"/>
  </cols>
  <sheetData>
    <row r="1" spans="1:3" ht="15.75">
      <c r="A1" s="185" t="s">
        <v>716</v>
      </c>
      <c r="B1" s="186"/>
      <c r="C1" s="186"/>
    </row>
    <row r="2" spans="1:3" ht="23.25" customHeight="1">
      <c r="A2" s="181" t="s">
        <v>672</v>
      </c>
      <c r="B2" s="192"/>
      <c r="C2" s="192"/>
    </row>
    <row r="3" spans="1:3" ht="25.5" customHeight="1">
      <c r="A3" s="207" t="s">
        <v>644</v>
      </c>
      <c r="B3" s="192"/>
      <c r="C3" s="192"/>
    </row>
    <row r="4" spans="1:3" ht="21.75" customHeight="1">
      <c r="A4" s="150"/>
      <c r="B4" s="125"/>
      <c r="C4" s="125"/>
    </row>
    <row r="5" ht="20.25" customHeight="1">
      <c r="A5" s="127" t="s">
        <v>555</v>
      </c>
    </row>
    <row r="6" spans="1:3" ht="12.75">
      <c r="A6" s="34" t="s">
        <v>537</v>
      </c>
      <c r="B6" s="23" t="s">
        <v>34</v>
      </c>
      <c r="C6" s="34" t="s">
        <v>621</v>
      </c>
    </row>
    <row r="7" spans="1:3" ht="26.25" customHeight="1">
      <c r="A7" s="56" t="s">
        <v>645</v>
      </c>
      <c r="B7" s="31" t="s">
        <v>190</v>
      </c>
      <c r="C7" s="95">
        <v>64227</v>
      </c>
    </row>
    <row r="8" spans="1:3" ht="26.25" customHeight="1">
      <c r="A8" s="56" t="s">
        <v>646</v>
      </c>
      <c r="B8" s="31" t="s">
        <v>190</v>
      </c>
      <c r="C8" s="95"/>
    </row>
    <row r="9" spans="1:3" ht="22.5" customHeight="1">
      <c r="A9" s="34" t="s">
        <v>2</v>
      </c>
      <c r="B9" s="34"/>
      <c r="C9" s="95">
        <f>SUM(C7:C8)</f>
        <v>64227</v>
      </c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A1" sqref="A1:C3"/>
    </sheetView>
  </sheetViews>
  <sheetFormatPr defaultColWidth="9.140625" defaultRowHeight="15"/>
  <cols>
    <col min="1" max="1" width="37.7109375" style="20" customWidth="1"/>
    <col min="2" max="2" width="26.28125" style="20" customWidth="1"/>
    <col min="3" max="3" width="2.7109375" style="20" customWidth="1"/>
    <col min="4" max="16384" width="9.140625" style="20" customWidth="1"/>
  </cols>
  <sheetData>
    <row r="1" spans="1:3" ht="15.75">
      <c r="A1" s="194" t="s">
        <v>717</v>
      </c>
      <c r="B1" s="205"/>
      <c r="C1" s="205"/>
    </row>
    <row r="2" spans="1:3" ht="57.75" customHeight="1">
      <c r="A2" s="203" t="s">
        <v>672</v>
      </c>
      <c r="B2" s="192"/>
      <c r="C2" s="192"/>
    </row>
    <row r="3" spans="1:3" ht="28.5" customHeight="1">
      <c r="A3" s="203" t="s">
        <v>606</v>
      </c>
      <c r="B3" s="192"/>
      <c r="C3" s="192"/>
    </row>
    <row r="5" spans="1:2" ht="14.25">
      <c r="A5" s="77"/>
      <c r="B5" s="77"/>
    </row>
    <row r="7" spans="1:3" ht="15">
      <c r="A7" s="147" t="s">
        <v>607</v>
      </c>
      <c r="B7" s="208" t="s">
        <v>603</v>
      </c>
      <c r="C7" s="209"/>
    </row>
    <row r="8" spans="1:3" ht="14.25">
      <c r="A8" s="146" t="s">
        <v>652</v>
      </c>
      <c r="B8" s="210">
        <v>10</v>
      </c>
      <c r="C8" s="209"/>
    </row>
    <row r="9" spans="1:3" ht="15">
      <c r="A9" s="146" t="s">
        <v>651</v>
      </c>
      <c r="B9" s="208">
        <v>974</v>
      </c>
      <c r="C9" s="209"/>
    </row>
    <row r="10" spans="1:3" ht="15">
      <c r="A10" s="146"/>
      <c r="B10" s="208"/>
      <c r="C10" s="209"/>
    </row>
    <row r="11" spans="1:3" ht="15">
      <c r="A11" s="147" t="s">
        <v>604</v>
      </c>
      <c r="B11" s="208">
        <f>SUM(B8:C10)</f>
        <v>984</v>
      </c>
      <c r="C11" s="209"/>
    </row>
    <row r="12" spans="1:3" ht="36.75" customHeight="1">
      <c r="A12" s="147" t="s">
        <v>608</v>
      </c>
      <c r="B12" s="208" t="s">
        <v>603</v>
      </c>
      <c r="C12" s="209"/>
    </row>
    <row r="13" spans="1:3" ht="30.75" customHeight="1">
      <c r="A13" s="165" t="s">
        <v>718</v>
      </c>
      <c r="B13" s="210">
        <v>984</v>
      </c>
      <c r="C13" s="209"/>
    </row>
    <row r="14" spans="1:3" ht="30.75" customHeight="1">
      <c r="A14" s="146" t="s">
        <v>653</v>
      </c>
      <c r="B14" s="210"/>
      <c r="C14" s="209"/>
    </row>
    <row r="15" spans="1:3" ht="17.25" customHeight="1">
      <c r="A15" s="146" t="s">
        <v>668</v>
      </c>
      <c r="B15" s="210"/>
      <c r="C15" s="209"/>
    </row>
    <row r="16" spans="1:3" ht="15">
      <c r="A16" s="147" t="s">
        <v>605</v>
      </c>
      <c r="B16" s="208">
        <f>SUM(B13:C15)</f>
        <v>984</v>
      </c>
      <c r="C16" s="209"/>
    </row>
  </sheetData>
  <sheetProtection/>
  <mergeCells count="13">
    <mergeCell ref="A1:C1"/>
    <mergeCell ref="A2:C2"/>
    <mergeCell ref="A3:C3"/>
    <mergeCell ref="B7:C7"/>
    <mergeCell ref="B8:C8"/>
    <mergeCell ref="B9:C9"/>
    <mergeCell ref="B10:C10"/>
    <mergeCell ref="B11:C11"/>
    <mergeCell ref="B12:C12"/>
    <mergeCell ref="B13:C13"/>
    <mergeCell ref="B14:C14"/>
    <mergeCell ref="B16:C16"/>
    <mergeCell ref="B15:C1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71"/>
  <sheetViews>
    <sheetView zoomScalePageLayoutView="0" workbookViewId="0" topLeftCell="A1">
      <selection activeCell="A106" sqref="A106"/>
    </sheetView>
  </sheetViews>
  <sheetFormatPr defaultColWidth="9.140625" defaultRowHeight="15"/>
  <cols>
    <col min="1" max="1" width="91.57421875" style="20" customWidth="1"/>
    <col min="2" max="2" width="9.140625" style="20" customWidth="1"/>
    <col min="3" max="3" width="17.140625" style="20" customWidth="1"/>
    <col min="4" max="4" width="20.140625" style="20" customWidth="1"/>
    <col min="5" max="5" width="11.00390625" style="20" customWidth="1"/>
    <col min="6" max="6" width="15.57421875" style="20" customWidth="1"/>
    <col min="7" max="16384" width="9.140625" style="20" customWidth="1"/>
  </cols>
  <sheetData>
    <row r="1" spans="1:6" ht="15.75" customHeight="1">
      <c r="A1" s="191" t="s">
        <v>676</v>
      </c>
      <c r="B1" s="191"/>
      <c r="C1" s="191"/>
      <c r="D1" s="191"/>
      <c r="E1" s="191"/>
      <c r="F1" s="191"/>
    </row>
    <row r="2" spans="1:6" ht="21" customHeight="1">
      <c r="A2" s="187" t="s">
        <v>672</v>
      </c>
      <c r="B2" s="188"/>
      <c r="C2" s="188"/>
      <c r="D2" s="188"/>
      <c r="E2" s="188"/>
      <c r="F2" s="189"/>
    </row>
    <row r="3" spans="1:6" ht="18.75" customHeight="1">
      <c r="A3" s="190" t="s">
        <v>452</v>
      </c>
      <c r="B3" s="188"/>
      <c r="C3" s="188"/>
      <c r="D3" s="188"/>
      <c r="E3" s="188"/>
      <c r="F3" s="189"/>
    </row>
    <row r="4" ht="18.75">
      <c r="A4" s="21"/>
    </row>
    <row r="5" ht="14.25">
      <c r="A5" s="1" t="s">
        <v>624</v>
      </c>
    </row>
    <row r="6" spans="1:6" ht="101.25" customHeight="1">
      <c r="A6" s="22" t="s">
        <v>33</v>
      </c>
      <c r="B6" s="23" t="s">
        <v>34</v>
      </c>
      <c r="C6" s="24" t="s">
        <v>483</v>
      </c>
      <c r="D6" s="24" t="s">
        <v>484</v>
      </c>
      <c r="E6" s="24" t="s">
        <v>485</v>
      </c>
      <c r="F6" s="25" t="s">
        <v>1</v>
      </c>
    </row>
    <row r="7" spans="1:6" ht="14.25">
      <c r="A7" s="26" t="s">
        <v>35</v>
      </c>
      <c r="B7" s="27" t="s">
        <v>36</v>
      </c>
      <c r="C7" s="28">
        <f>'Önkormányzat kiadásai'!C7+'Óvoda kiadásai'!C7</f>
        <v>54984</v>
      </c>
      <c r="D7" s="28">
        <f>'Önkormányzat kiadásai'!D7+'Óvoda kiadásai'!D7</f>
        <v>0</v>
      </c>
      <c r="E7" s="28">
        <f>'Önkormányzat kiadásai'!E7+'Óvoda kiadásai'!E7</f>
        <v>0</v>
      </c>
      <c r="F7" s="28">
        <f>SUM(C7:E7)</f>
        <v>54984</v>
      </c>
    </row>
    <row r="8" spans="1:6" ht="14.25">
      <c r="A8" s="26" t="s">
        <v>37</v>
      </c>
      <c r="B8" s="29" t="s">
        <v>38</v>
      </c>
      <c r="C8" s="28">
        <f>'Önkormányzat kiadásai'!C8+'Óvoda kiadásai'!C8</f>
        <v>2216</v>
      </c>
      <c r="D8" s="28">
        <f>'Önkormányzat kiadásai'!D8+'Óvoda kiadásai'!D8</f>
        <v>0</v>
      </c>
      <c r="E8" s="28">
        <f>'Önkormányzat kiadásai'!E8+'Óvoda kiadásai'!E8</f>
        <v>0</v>
      </c>
      <c r="F8" s="28">
        <f aca="true" t="shared" si="0" ref="F8:F19">SUM(C8:E8)</f>
        <v>2216</v>
      </c>
    </row>
    <row r="9" spans="1:6" ht="14.25">
      <c r="A9" s="26" t="s">
        <v>39</v>
      </c>
      <c r="B9" s="29" t="s">
        <v>40</v>
      </c>
      <c r="C9" s="28">
        <f>'Önkormányzat kiadásai'!C9+'Óvoda kiadásai'!C9</f>
        <v>0</v>
      </c>
      <c r="D9" s="28">
        <f>'Önkormányzat kiadásai'!D9+'Óvoda kiadásai'!D9</f>
        <v>0</v>
      </c>
      <c r="E9" s="28">
        <f>'Önkormányzat kiadásai'!E9+'Óvoda kiadásai'!E9</f>
        <v>0</v>
      </c>
      <c r="F9" s="28">
        <f t="shared" si="0"/>
        <v>0</v>
      </c>
    </row>
    <row r="10" spans="1:6" ht="14.25">
      <c r="A10" s="30" t="s">
        <v>41</v>
      </c>
      <c r="B10" s="29" t="s">
        <v>42</v>
      </c>
      <c r="C10" s="28">
        <f>'Önkormányzat kiadásai'!C10+'Óvoda kiadásai'!C10</f>
        <v>130</v>
      </c>
      <c r="D10" s="28">
        <f>'Önkormányzat kiadásai'!D10+'Óvoda kiadásai'!D10</f>
        <v>0</v>
      </c>
      <c r="E10" s="28">
        <f>'Önkormányzat kiadásai'!E10+'Óvoda kiadásai'!E10</f>
        <v>0</v>
      </c>
      <c r="F10" s="28">
        <f t="shared" si="0"/>
        <v>130</v>
      </c>
    </row>
    <row r="11" spans="1:6" ht="14.25">
      <c r="A11" s="30" t="s">
        <v>43</v>
      </c>
      <c r="B11" s="29" t="s">
        <v>44</v>
      </c>
      <c r="C11" s="28">
        <f>'Önkormányzat kiadásai'!C11+'Óvoda kiadásai'!C11</f>
        <v>0</v>
      </c>
      <c r="D11" s="28">
        <f>'Önkormányzat kiadásai'!D11+'Óvoda kiadásai'!D11</f>
        <v>0</v>
      </c>
      <c r="E11" s="28">
        <f>'Önkormányzat kiadásai'!E11+'Óvoda kiadásai'!E11</f>
        <v>0</v>
      </c>
      <c r="F11" s="28">
        <f t="shared" si="0"/>
        <v>0</v>
      </c>
    </row>
    <row r="12" spans="1:6" ht="14.25">
      <c r="A12" s="30" t="s">
        <v>45</v>
      </c>
      <c r="B12" s="29" t="s">
        <v>46</v>
      </c>
      <c r="C12" s="28">
        <f>'Önkormányzat kiadásai'!C12+'Óvoda kiadásai'!C12</f>
        <v>0</v>
      </c>
      <c r="D12" s="28">
        <f>'Önkormányzat kiadásai'!D12+'Óvoda kiadásai'!D12</f>
        <v>0</v>
      </c>
      <c r="E12" s="28">
        <f>'Önkormányzat kiadásai'!E12+'Óvoda kiadásai'!E12</f>
        <v>0</v>
      </c>
      <c r="F12" s="28">
        <f t="shared" si="0"/>
        <v>0</v>
      </c>
    </row>
    <row r="13" spans="1:6" ht="14.25">
      <c r="A13" s="30" t="s">
        <v>47</v>
      </c>
      <c r="B13" s="29" t="s">
        <v>48</v>
      </c>
      <c r="C13" s="28">
        <f>'Önkormányzat kiadásai'!C13+'Óvoda kiadásai'!C13</f>
        <v>384</v>
      </c>
      <c r="D13" s="28">
        <f>'Önkormányzat kiadásai'!D13+'Óvoda kiadásai'!D13</f>
        <v>0</v>
      </c>
      <c r="E13" s="28">
        <f>'Önkormányzat kiadásai'!E13+'Óvoda kiadásai'!E13</f>
        <v>0</v>
      </c>
      <c r="F13" s="28">
        <f t="shared" si="0"/>
        <v>384</v>
      </c>
    </row>
    <row r="14" spans="1:6" ht="14.25">
      <c r="A14" s="30" t="s">
        <v>49</v>
      </c>
      <c r="B14" s="29" t="s">
        <v>50</v>
      </c>
      <c r="C14" s="28">
        <f>'Önkormányzat kiadásai'!C14+'Óvoda kiadásai'!C14</f>
        <v>0</v>
      </c>
      <c r="D14" s="28">
        <f>'Önkormányzat kiadásai'!D14+'Óvoda kiadásai'!D14</f>
        <v>0</v>
      </c>
      <c r="E14" s="28">
        <f>'Önkormányzat kiadásai'!E14+'Óvoda kiadásai'!E14</f>
        <v>0</v>
      </c>
      <c r="F14" s="28">
        <f t="shared" si="0"/>
        <v>0</v>
      </c>
    </row>
    <row r="15" spans="1:6" ht="14.25">
      <c r="A15" s="31" t="s">
        <v>51</v>
      </c>
      <c r="B15" s="29" t="s">
        <v>52</v>
      </c>
      <c r="C15" s="28">
        <f>'Önkormányzat kiadásai'!C15+'Óvoda kiadásai'!C15</f>
        <v>282</v>
      </c>
      <c r="D15" s="28">
        <f>'Önkormányzat kiadásai'!D15+'Óvoda kiadásai'!D15</f>
        <v>0</v>
      </c>
      <c r="E15" s="28">
        <f>'Önkormányzat kiadásai'!E15+'Óvoda kiadásai'!E15</f>
        <v>0</v>
      </c>
      <c r="F15" s="28">
        <f t="shared" si="0"/>
        <v>282</v>
      </c>
    </row>
    <row r="16" spans="1:6" ht="14.25">
      <c r="A16" s="31" t="s">
        <v>53</v>
      </c>
      <c r="B16" s="29" t="s">
        <v>54</v>
      </c>
      <c r="C16" s="28">
        <f>'Önkormányzat kiadásai'!C16+'Óvoda kiadásai'!C16</f>
        <v>0</v>
      </c>
      <c r="D16" s="28">
        <f>'Önkormányzat kiadásai'!D16+'Óvoda kiadásai'!D16</f>
        <v>0</v>
      </c>
      <c r="E16" s="28">
        <f>'Önkormányzat kiadásai'!E16+'Óvoda kiadásai'!E16</f>
        <v>0</v>
      </c>
      <c r="F16" s="28">
        <f t="shared" si="0"/>
        <v>0</v>
      </c>
    </row>
    <row r="17" spans="1:6" ht="14.25">
      <c r="A17" s="31" t="s">
        <v>55</v>
      </c>
      <c r="B17" s="29" t="s">
        <v>56</v>
      </c>
      <c r="C17" s="28">
        <f>'Önkormányzat kiadásai'!C17+'Óvoda kiadásai'!C17</f>
        <v>0</v>
      </c>
      <c r="D17" s="28">
        <f>'Önkormányzat kiadásai'!D17+'Óvoda kiadásai'!D17</f>
        <v>0</v>
      </c>
      <c r="E17" s="28">
        <f>'Önkormányzat kiadásai'!E17+'Óvoda kiadásai'!E17</f>
        <v>0</v>
      </c>
      <c r="F17" s="28">
        <f t="shared" si="0"/>
        <v>0</v>
      </c>
    </row>
    <row r="18" spans="1:6" ht="14.25">
      <c r="A18" s="31" t="s">
        <v>57</v>
      </c>
      <c r="B18" s="29" t="s">
        <v>58</v>
      </c>
      <c r="C18" s="28">
        <f>'Önkormányzat kiadásai'!C18+'Óvoda kiadásai'!C18</f>
        <v>0</v>
      </c>
      <c r="D18" s="28">
        <f>'Önkormányzat kiadásai'!D18+'Óvoda kiadásai'!D18</f>
        <v>0</v>
      </c>
      <c r="E18" s="28">
        <f>'Önkormányzat kiadásai'!E18+'Óvoda kiadásai'!E18</f>
        <v>0</v>
      </c>
      <c r="F18" s="28">
        <f t="shared" si="0"/>
        <v>0</v>
      </c>
    </row>
    <row r="19" spans="1:6" ht="14.25">
      <c r="A19" s="31" t="s">
        <v>351</v>
      </c>
      <c r="B19" s="29" t="s">
        <v>59</v>
      </c>
      <c r="C19" s="28">
        <f>'Önkormányzat kiadásai'!C19+'Óvoda kiadásai'!C19</f>
        <v>939</v>
      </c>
      <c r="D19" s="28">
        <f>'Önkormányzat kiadásai'!D19+'Óvoda kiadásai'!D19</f>
        <v>0</v>
      </c>
      <c r="E19" s="28">
        <f>'Önkormányzat kiadásai'!E19+'Óvoda kiadásai'!E19</f>
        <v>0</v>
      </c>
      <c r="F19" s="28">
        <f t="shared" si="0"/>
        <v>939</v>
      </c>
    </row>
    <row r="20" spans="1:6" ht="14.25">
      <c r="A20" s="32" t="s">
        <v>322</v>
      </c>
      <c r="B20" s="33" t="s">
        <v>60</v>
      </c>
      <c r="C20" s="34">
        <f>SUM(C7:C19)</f>
        <v>58935</v>
      </c>
      <c r="D20" s="34">
        <f>SUM(D7:D19)</f>
        <v>0</v>
      </c>
      <c r="E20" s="34">
        <f>SUM(E7:E19)</f>
        <v>0</v>
      </c>
      <c r="F20" s="34">
        <f>SUM(F7:F19)</f>
        <v>58935</v>
      </c>
    </row>
    <row r="21" spans="1:6" ht="14.25">
      <c r="A21" s="31" t="s">
        <v>61</v>
      </c>
      <c r="B21" s="29" t="s">
        <v>62</v>
      </c>
      <c r="C21" s="28">
        <f>'Önkormányzat kiadásai'!C21+'Óvoda kiadásai'!C21</f>
        <v>9596</v>
      </c>
      <c r="D21" s="28">
        <f>'Önkormányzat kiadásai'!D21+'Óvoda kiadásai'!D21</f>
        <v>0</v>
      </c>
      <c r="E21" s="28">
        <f>'Önkormányzat kiadásai'!E21+'Óvoda kiadásai'!E21</f>
        <v>0</v>
      </c>
      <c r="F21" s="28">
        <f>SUM(C21:E21)</f>
        <v>9596</v>
      </c>
    </row>
    <row r="22" spans="1:6" ht="14.25">
      <c r="A22" s="31" t="s">
        <v>63</v>
      </c>
      <c r="B22" s="29" t="s">
        <v>64</v>
      </c>
      <c r="C22" s="28">
        <f>'Önkormányzat kiadásai'!C22+'Óvoda kiadásai'!C22</f>
        <v>6758</v>
      </c>
      <c r="D22" s="28">
        <f>'Önkormányzat kiadásai'!D22+'Óvoda kiadásai'!D22</f>
        <v>0</v>
      </c>
      <c r="E22" s="28">
        <f>'Önkormányzat kiadásai'!E22+'Óvoda kiadásai'!E22</f>
        <v>0</v>
      </c>
      <c r="F22" s="28">
        <f>SUM(C22:E22)</f>
        <v>6758</v>
      </c>
    </row>
    <row r="23" spans="1:6" ht="14.25">
      <c r="A23" s="35" t="s">
        <v>65</v>
      </c>
      <c r="B23" s="29" t="s">
        <v>66</v>
      </c>
      <c r="C23" s="28">
        <f>'Önkormányzat kiadásai'!C23+'Óvoda kiadásai'!C23</f>
        <v>1069</v>
      </c>
      <c r="D23" s="28">
        <f>'Önkormányzat kiadásai'!D23+'Óvoda kiadásai'!D23</f>
        <v>0</v>
      </c>
      <c r="E23" s="28">
        <f>'Önkormányzat kiadásai'!E23+'Óvoda kiadásai'!E23</f>
        <v>0</v>
      </c>
      <c r="F23" s="28">
        <f>SUM(C23:E23)</f>
        <v>1069</v>
      </c>
    </row>
    <row r="24" spans="1:6" ht="14.25">
      <c r="A24" s="36" t="s">
        <v>323</v>
      </c>
      <c r="B24" s="33" t="s">
        <v>67</v>
      </c>
      <c r="C24" s="34">
        <f>SUM(C21:C23)</f>
        <v>17423</v>
      </c>
      <c r="D24" s="34">
        <f>SUM(D21:D23)</f>
        <v>0</v>
      </c>
      <c r="E24" s="34">
        <f>SUM(E21:E23)</f>
        <v>0</v>
      </c>
      <c r="F24" s="34">
        <f>SUM(F21:F23)</f>
        <v>17423</v>
      </c>
    </row>
    <row r="25" spans="1:6" ht="15">
      <c r="A25" s="37" t="s">
        <v>381</v>
      </c>
      <c r="B25" s="38" t="s">
        <v>68</v>
      </c>
      <c r="C25" s="9">
        <f>C24+C20</f>
        <v>76358</v>
      </c>
      <c r="D25" s="9">
        <f>D24+D20</f>
        <v>0</v>
      </c>
      <c r="E25" s="9">
        <f>E24+E20</f>
        <v>0</v>
      </c>
      <c r="F25" s="9">
        <f>SUM(C25:E25)</f>
        <v>76358</v>
      </c>
    </row>
    <row r="26" spans="1:6" ht="15">
      <c r="A26" s="39" t="s">
        <v>352</v>
      </c>
      <c r="B26" s="38" t="s">
        <v>69</v>
      </c>
      <c r="C26" s="9">
        <f>'Önkormányzat kiadásai'!C26+'Óvoda kiadásai'!C26</f>
        <v>14538</v>
      </c>
      <c r="D26" s="9">
        <f>'Önkormányzat kiadásai'!D26+'Óvoda kiadásai'!D26</f>
        <v>0</v>
      </c>
      <c r="E26" s="9">
        <f>'Önkormányzat kiadásai'!E26+'Óvoda kiadásai'!E26</f>
        <v>0</v>
      </c>
      <c r="F26" s="9">
        <f>SUM(C26:E26)</f>
        <v>14538</v>
      </c>
    </row>
    <row r="27" spans="1:6" ht="14.25">
      <c r="A27" s="31" t="s">
        <v>70</v>
      </c>
      <c r="B27" s="29" t="s">
        <v>71</v>
      </c>
      <c r="C27" s="28">
        <f>'Önkormányzat kiadásai'!C27+'Óvoda kiadásai'!C27</f>
        <v>729</v>
      </c>
      <c r="D27" s="28">
        <f>'Önkormányzat kiadásai'!D27+'Óvoda kiadásai'!D27</f>
        <v>0</v>
      </c>
      <c r="E27" s="28">
        <f>'Önkormányzat kiadásai'!E27+'Óvoda kiadásai'!E27</f>
        <v>0</v>
      </c>
      <c r="F27" s="28">
        <f>SUM(C27:E27)</f>
        <v>729</v>
      </c>
    </row>
    <row r="28" spans="1:6" ht="14.25">
      <c r="A28" s="31" t="s">
        <v>72</v>
      </c>
      <c r="B28" s="29" t="s">
        <v>73</v>
      </c>
      <c r="C28" s="28">
        <f>'Önkormányzat kiadásai'!C28+'Óvoda kiadásai'!C28</f>
        <v>5195</v>
      </c>
      <c r="D28" s="28">
        <f>'Önkormányzat kiadásai'!D28+'Óvoda kiadásai'!D28</f>
        <v>0</v>
      </c>
      <c r="E28" s="28">
        <f>'Önkormányzat kiadásai'!E28+'Óvoda kiadásai'!E28</f>
        <v>0</v>
      </c>
      <c r="F28" s="28">
        <f>SUM(C28:E28)</f>
        <v>5195</v>
      </c>
    </row>
    <row r="29" spans="1:6" ht="14.25">
      <c r="A29" s="31" t="s">
        <v>74</v>
      </c>
      <c r="B29" s="29" t="s">
        <v>75</v>
      </c>
      <c r="C29" s="28">
        <f>'Önkormányzat kiadásai'!C29+'Óvoda kiadásai'!C29</f>
        <v>0</v>
      </c>
      <c r="D29" s="28">
        <f>'Önkormányzat kiadásai'!D29+'Óvoda kiadásai'!D29</f>
        <v>0</v>
      </c>
      <c r="E29" s="28">
        <f>'Önkormányzat kiadásai'!E29+'Óvoda kiadásai'!E29</f>
        <v>0</v>
      </c>
      <c r="F29" s="28">
        <f>SUM(C29:E29)</f>
        <v>0</v>
      </c>
    </row>
    <row r="30" spans="1:6" ht="14.25">
      <c r="A30" s="36" t="s">
        <v>324</v>
      </c>
      <c r="B30" s="33" t="s">
        <v>76</v>
      </c>
      <c r="C30" s="34">
        <f>SUM(C27:C29)</f>
        <v>5924</v>
      </c>
      <c r="D30" s="34">
        <f>SUM(D27:D29)</f>
        <v>0</v>
      </c>
      <c r="E30" s="34">
        <f>SUM(E27:E29)</f>
        <v>0</v>
      </c>
      <c r="F30" s="34">
        <f>SUM(F27:F29)</f>
        <v>5924</v>
      </c>
    </row>
    <row r="31" spans="1:6" ht="14.25">
      <c r="A31" s="31" t="s">
        <v>77</v>
      </c>
      <c r="B31" s="29" t="s">
        <v>78</v>
      </c>
      <c r="C31" s="28">
        <f>'Önkormányzat kiadásai'!C31+'Óvoda kiadásai'!C31</f>
        <v>434</v>
      </c>
      <c r="D31" s="28">
        <f>'Önkormányzat kiadásai'!D31+'Óvoda kiadásai'!D31</f>
        <v>0</v>
      </c>
      <c r="E31" s="28">
        <f>'Önkormányzat kiadásai'!E31+'Óvoda kiadásai'!E31</f>
        <v>0</v>
      </c>
      <c r="F31" s="28">
        <f>SUM(C31:E31)</f>
        <v>434</v>
      </c>
    </row>
    <row r="32" spans="1:6" ht="14.25">
      <c r="A32" s="31" t="s">
        <v>79</v>
      </c>
      <c r="B32" s="29" t="s">
        <v>80</v>
      </c>
      <c r="C32" s="28">
        <f>'Önkormányzat kiadásai'!C32+'Óvoda kiadásai'!C32</f>
        <v>3298</v>
      </c>
      <c r="D32" s="28">
        <f>'Önkormányzat kiadásai'!D32+'Óvoda kiadásai'!D32</f>
        <v>0</v>
      </c>
      <c r="E32" s="28">
        <f>'Önkormányzat kiadásai'!E32+'Óvoda kiadásai'!E32</f>
        <v>0</v>
      </c>
      <c r="F32" s="28">
        <f>SUM(C32:E32)</f>
        <v>3298</v>
      </c>
    </row>
    <row r="33" spans="1:6" ht="15" customHeight="1">
      <c r="A33" s="36" t="s">
        <v>382</v>
      </c>
      <c r="B33" s="33" t="s">
        <v>81</v>
      </c>
      <c r="C33" s="34">
        <f>SUM(C31:C32)</f>
        <v>3732</v>
      </c>
      <c r="D33" s="34">
        <f>SUM(D31:D32)</f>
        <v>0</v>
      </c>
      <c r="E33" s="34">
        <f>SUM(E31:E32)</f>
        <v>0</v>
      </c>
      <c r="F33" s="34">
        <f>SUM(F31:F32)</f>
        <v>3732</v>
      </c>
    </row>
    <row r="34" spans="1:6" ht="14.25">
      <c r="A34" s="31" t="s">
        <v>82</v>
      </c>
      <c r="B34" s="29" t="s">
        <v>83</v>
      </c>
      <c r="C34" s="28">
        <f>'Önkormányzat kiadásai'!C34+'Óvoda kiadásai'!C34</f>
        <v>7280</v>
      </c>
      <c r="D34" s="28">
        <f>'Önkormányzat kiadásai'!D34+'Óvoda kiadásai'!D34</f>
        <v>0</v>
      </c>
      <c r="E34" s="28">
        <f>'Önkormányzat kiadásai'!E34+'Óvoda kiadásai'!E34</f>
        <v>0</v>
      </c>
      <c r="F34" s="28">
        <f>SUM(C34:E34)</f>
        <v>7280</v>
      </c>
    </row>
    <row r="35" spans="1:6" ht="14.25">
      <c r="A35" s="31" t="s">
        <v>84</v>
      </c>
      <c r="B35" s="29" t="s">
        <v>85</v>
      </c>
      <c r="C35" s="28">
        <f>'Önkormányzat kiadásai'!C35+'Óvoda kiadásai'!C35</f>
        <v>14423</v>
      </c>
      <c r="D35" s="28">
        <f>'Önkormányzat kiadásai'!D35+'Óvoda kiadásai'!D35</f>
        <v>0</v>
      </c>
      <c r="E35" s="28">
        <f>'Önkormányzat kiadásai'!E35+'Óvoda kiadásai'!E35</f>
        <v>0</v>
      </c>
      <c r="F35" s="28">
        <f aca="true" t="shared" si="1" ref="F35:F40">SUM(C35:E35)</f>
        <v>14423</v>
      </c>
    </row>
    <row r="36" spans="1:6" ht="14.25">
      <c r="A36" s="31" t="s">
        <v>353</v>
      </c>
      <c r="B36" s="29" t="s">
        <v>86</v>
      </c>
      <c r="C36" s="28">
        <f>'Önkormányzat kiadásai'!C36+'Óvoda kiadásai'!C36</f>
        <v>337</v>
      </c>
      <c r="D36" s="28">
        <f>'Önkormányzat kiadásai'!D36+'Óvoda kiadásai'!D36</f>
        <v>0</v>
      </c>
      <c r="E36" s="28">
        <f>'Önkormányzat kiadásai'!E36+'Óvoda kiadásai'!E36</f>
        <v>0</v>
      </c>
      <c r="F36" s="28">
        <f t="shared" si="1"/>
        <v>337</v>
      </c>
    </row>
    <row r="37" spans="1:6" ht="14.25">
      <c r="A37" s="31" t="s">
        <v>87</v>
      </c>
      <c r="B37" s="29" t="s">
        <v>88</v>
      </c>
      <c r="C37" s="28">
        <f>'Önkormányzat kiadásai'!C37+'Óvoda kiadásai'!C37</f>
        <v>1168</v>
      </c>
      <c r="D37" s="28">
        <f>'Önkormányzat kiadásai'!D37+'Óvoda kiadásai'!D37</f>
        <v>0</v>
      </c>
      <c r="E37" s="28">
        <f>'Önkormányzat kiadásai'!E37+'Óvoda kiadásai'!E37</f>
        <v>0</v>
      </c>
      <c r="F37" s="28">
        <f t="shared" si="1"/>
        <v>1168</v>
      </c>
    </row>
    <row r="38" spans="1:6" ht="14.25">
      <c r="A38" s="40" t="s">
        <v>354</v>
      </c>
      <c r="B38" s="29" t="s">
        <v>89</v>
      </c>
      <c r="C38" s="28">
        <f>'Önkormányzat kiadásai'!C38+'Óvoda kiadásai'!C38</f>
        <v>746</v>
      </c>
      <c r="D38" s="28">
        <f>'Önkormányzat kiadásai'!D38+'Óvoda kiadásai'!D38</f>
        <v>0</v>
      </c>
      <c r="E38" s="28">
        <f>'Önkormányzat kiadásai'!E38+'Óvoda kiadásai'!E38</f>
        <v>0</v>
      </c>
      <c r="F38" s="28">
        <f t="shared" si="1"/>
        <v>746</v>
      </c>
    </row>
    <row r="39" spans="1:6" ht="14.25">
      <c r="A39" s="35" t="s">
        <v>90</v>
      </c>
      <c r="B39" s="29" t="s">
        <v>91</v>
      </c>
      <c r="C39" s="28">
        <f>'Önkormányzat kiadásai'!C39+'Óvoda kiadásai'!C39</f>
        <v>6993</v>
      </c>
      <c r="D39" s="28">
        <f>'Önkormányzat kiadásai'!D39+'Óvoda kiadásai'!D39</f>
        <v>0</v>
      </c>
      <c r="E39" s="28">
        <f>'Önkormányzat kiadásai'!E39+'Óvoda kiadásai'!E39</f>
        <v>0</v>
      </c>
      <c r="F39" s="28">
        <f t="shared" si="1"/>
        <v>6993</v>
      </c>
    </row>
    <row r="40" spans="1:6" ht="14.25">
      <c r="A40" s="31" t="s">
        <v>355</v>
      </c>
      <c r="B40" s="29" t="s">
        <v>92</v>
      </c>
      <c r="C40" s="28">
        <f>'Önkormányzat kiadásai'!C40+'Óvoda kiadásai'!C40</f>
        <v>11187</v>
      </c>
      <c r="D40" s="28">
        <f>'Önkormányzat kiadásai'!D40+'Óvoda kiadásai'!D40</f>
        <v>0</v>
      </c>
      <c r="E40" s="28">
        <f>'Önkormányzat kiadásai'!E40+'Óvoda kiadásai'!E40</f>
        <v>0</v>
      </c>
      <c r="F40" s="28">
        <f t="shared" si="1"/>
        <v>11187</v>
      </c>
    </row>
    <row r="41" spans="1:6" ht="14.25">
      <c r="A41" s="36" t="s">
        <v>325</v>
      </c>
      <c r="B41" s="33" t="s">
        <v>93</v>
      </c>
      <c r="C41" s="34">
        <f>SUM(C34:C40)</f>
        <v>42134</v>
      </c>
      <c r="D41" s="34">
        <f>SUM(D34:D40)</f>
        <v>0</v>
      </c>
      <c r="E41" s="34">
        <f>SUM(E34:E40)</f>
        <v>0</v>
      </c>
      <c r="F41" s="34">
        <f>SUM(F34:F40)</f>
        <v>42134</v>
      </c>
    </row>
    <row r="42" spans="1:6" ht="14.25">
      <c r="A42" s="31" t="s">
        <v>94</v>
      </c>
      <c r="B42" s="29" t="s">
        <v>95</v>
      </c>
      <c r="C42" s="28">
        <f>'Önkormányzat kiadásai'!C42++'Óvoda kiadásai'!C42</f>
        <v>134</v>
      </c>
      <c r="D42" s="28">
        <f>'Önkormányzat kiadásai'!D42++'Óvoda kiadásai'!D42</f>
        <v>0</v>
      </c>
      <c r="E42" s="28">
        <f>'Önkormányzat kiadásai'!E42++'Óvoda kiadásai'!E42</f>
        <v>0</v>
      </c>
      <c r="F42" s="28">
        <f>SUM(C42:E42)</f>
        <v>134</v>
      </c>
    </row>
    <row r="43" spans="1:6" ht="14.25">
      <c r="A43" s="31" t="s">
        <v>96</v>
      </c>
      <c r="B43" s="29" t="s">
        <v>97</v>
      </c>
      <c r="C43" s="28">
        <f>'Önkormányzat kiadásai'!C43++'Óvoda kiadásai'!C43</f>
        <v>0</v>
      </c>
      <c r="D43" s="28">
        <f>'Önkormányzat kiadásai'!D43++'Óvoda kiadásai'!D43</f>
        <v>0</v>
      </c>
      <c r="E43" s="28">
        <f>'Önkormányzat kiadásai'!E43++'Óvoda kiadásai'!E43</f>
        <v>0</v>
      </c>
      <c r="F43" s="28">
        <f aca="true" t="shared" si="2" ref="F43:F106">SUM(C43:E43)</f>
        <v>0</v>
      </c>
    </row>
    <row r="44" spans="1:6" ht="14.25">
      <c r="A44" s="36" t="s">
        <v>326</v>
      </c>
      <c r="B44" s="33" t="s">
        <v>98</v>
      </c>
      <c r="C44" s="34">
        <f>SUM(C42:C43)</f>
        <v>134</v>
      </c>
      <c r="D44" s="34">
        <f>SUM(D42:D43)</f>
        <v>0</v>
      </c>
      <c r="E44" s="34">
        <f>SUM(E42:E43)</f>
        <v>0</v>
      </c>
      <c r="F44" s="34">
        <f>SUM(F42:F43)</f>
        <v>134</v>
      </c>
    </row>
    <row r="45" spans="1:6" ht="14.25">
      <c r="A45" s="31" t="s">
        <v>99</v>
      </c>
      <c r="B45" s="29" t="s">
        <v>100</v>
      </c>
      <c r="C45" s="28">
        <f>'Önkormányzat kiadásai'!C45+'Óvoda kiadásai'!C45</f>
        <v>10876</v>
      </c>
      <c r="D45" s="28">
        <f>'Önkormányzat kiadásai'!D45+'Óvoda kiadásai'!D45</f>
        <v>0</v>
      </c>
      <c r="E45" s="28">
        <f>'Önkormányzat kiadásai'!E45+'Óvoda kiadásai'!E45</f>
        <v>0</v>
      </c>
      <c r="F45" s="28">
        <f t="shared" si="2"/>
        <v>10876</v>
      </c>
    </row>
    <row r="46" spans="1:6" ht="14.25">
      <c r="A46" s="31" t="s">
        <v>101</v>
      </c>
      <c r="B46" s="29" t="s">
        <v>102</v>
      </c>
      <c r="C46" s="28">
        <f>'Önkormányzat kiadásai'!C46+'Óvoda kiadásai'!C46</f>
        <v>0</v>
      </c>
      <c r="D46" s="28">
        <f>'Önkormányzat kiadásai'!D46+'Óvoda kiadásai'!D46</f>
        <v>0</v>
      </c>
      <c r="E46" s="28">
        <f>'Önkormányzat kiadásai'!E46+'Óvoda kiadásai'!E46</f>
        <v>0</v>
      </c>
      <c r="F46" s="28">
        <f t="shared" si="2"/>
        <v>0</v>
      </c>
    </row>
    <row r="47" spans="1:6" ht="14.25">
      <c r="A47" s="31" t="s">
        <v>356</v>
      </c>
      <c r="B47" s="29" t="s">
        <v>103</v>
      </c>
      <c r="C47" s="28">
        <f>'Önkormányzat kiadásai'!C47+'Óvoda kiadásai'!C47</f>
        <v>0</v>
      </c>
      <c r="D47" s="28">
        <f>'Önkormányzat kiadásai'!D47+'Óvoda kiadásai'!D47</f>
        <v>0</v>
      </c>
      <c r="E47" s="28">
        <f>'Önkormányzat kiadásai'!E47+'Óvoda kiadásai'!E47</f>
        <v>0</v>
      </c>
      <c r="F47" s="28">
        <f t="shared" si="2"/>
        <v>0</v>
      </c>
    </row>
    <row r="48" spans="1:6" ht="14.25">
      <c r="A48" s="31" t="s">
        <v>357</v>
      </c>
      <c r="B48" s="29" t="s">
        <v>104</v>
      </c>
      <c r="C48" s="28">
        <f>'Önkormányzat kiadásai'!C48+'Óvoda kiadásai'!C48</f>
        <v>0</v>
      </c>
      <c r="D48" s="28">
        <f>'Önkormányzat kiadásai'!D48+'Óvoda kiadásai'!D48</f>
        <v>0</v>
      </c>
      <c r="E48" s="28">
        <f>'Önkormányzat kiadásai'!E48+'Óvoda kiadásai'!E48</f>
        <v>0</v>
      </c>
      <c r="F48" s="28">
        <f t="shared" si="2"/>
        <v>0</v>
      </c>
    </row>
    <row r="49" spans="1:6" ht="14.25">
      <c r="A49" s="31" t="s">
        <v>105</v>
      </c>
      <c r="B49" s="29" t="s">
        <v>106</v>
      </c>
      <c r="C49" s="28">
        <f>'Önkormányzat kiadásai'!C49+'Óvoda kiadásai'!C49</f>
        <v>300</v>
      </c>
      <c r="D49" s="28">
        <f>'Önkormányzat kiadásai'!D49+'Óvoda kiadásai'!D49</f>
        <v>0</v>
      </c>
      <c r="E49" s="28">
        <f>'Önkormányzat kiadásai'!E49+'Óvoda kiadásai'!E49</f>
        <v>0</v>
      </c>
      <c r="F49" s="28">
        <f t="shared" si="2"/>
        <v>300</v>
      </c>
    </row>
    <row r="50" spans="1:6" ht="14.25">
      <c r="A50" s="36" t="s">
        <v>327</v>
      </c>
      <c r="B50" s="33" t="s">
        <v>107</v>
      </c>
      <c r="C50" s="34">
        <f>SUM(C45:C49)</f>
        <v>11176</v>
      </c>
      <c r="D50" s="34">
        <f>SUM(D45:D49)</f>
        <v>0</v>
      </c>
      <c r="E50" s="34">
        <f>SUM(E45:E49)</f>
        <v>0</v>
      </c>
      <c r="F50" s="34">
        <f>SUM(F45:F49)</f>
        <v>11176</v>
      </c>
    </row>
    <row r="51" spans="1:6" ht="15">
      <c r="A51" s="39" t="s">
        <v>328</v>
      </c>
      <c r="B51" s="38" t="s">
        <v>108</v>
      </c>
      <c r="C51" s="9">
        <f>C50+C44+C41+C33+C30</f>
        <v>63100</v>
      </c>
      <c r="D51" s="9">
        <f>D50+D44+D41+D33+D30</f>
        <v>0</v>
      </c>
      <c r="E51" s="9">
        <f>E50+E44+E41+E33+E30</f>
        <v>0</v>
      </c>
      <c r="F51" s="9">
        <f>F50+F44+F41+F33+F30</f>
        <v>63100</v>
      </c>
    </row>
    <row r="52" spans="1:6" ht="14.25">
      <c r="A52" s="41" t="s">
        <v>109</v>
      </c>
      <c r="B52" s="29" t="s">
        <v>110</v>
      </c>
      <c r="C52" s="28">
        <f>'Önkormányzat kiadásai'!C52+'Óvoda kiadásai'!C52</f>
        <v>0</v>
      </c>
      <c r="D52" s="28">
        <f>'Önkormányzat kiadásai'!D52+'Óvoda kiadásai'!D52</f>
        <v>0</v>
      </c>
      <c r="E52" s="28">
        <f>'Önkormányzat kiadásai'!E52+'Óvoda kiadásai'!E52</f>
        <v>0</v>
      </c>
      <c r="F52" s="28">
        <f t="shared" si="2"/>
        <v>0</v>
      </c>
    </row>
    <row r="53" spans="1:6" ht="14.25">
      <c r="A53" s="41" t="s">
        <v>329</v>
      </c>
      <c r="B53" s="29" t="s">
        <v>111</v>
      </c>
      <c r="C53" s="28">
        <f>'Önkormányzat kiadásai'!C53+'Óvoda kiadásai'!C53</f>
        <v>0</v>
      </c>
      <c r="D53" s="28">
        <f>'Önkormányzat kiadásai'!D53+'Óvoda kiadásai'!D53</f>
        <v>0</v>
      </c>
      <c r="E53" s="28">
        <f>'Önkormányzat kiadásai'!E53+'Óvoda kiadásai'!E53</f>
        <v>0</v>
      </c>
      <c r="F53" s="28">
        <f t="shared" si="2"/>
        <v>0</v>
      </c>
    </row>
    <row r="54" spans="1:6" ht="14.25">
      <c r="A54" s="42" t="s">
        <v>358</v>
      </c>
      <c r="B54" s="29" t="s">
        <v>112</v>
      </c>
      <c r="C54" s="28">
        <f>'Önkormányzat kiadásai'!C54+'Óvoda kiadásai'!C54</f>
        <v>0</v>
      </c>
      <c r="D54" s="28">
        <f>'Önkormányzat kiadásai'!D54+'Óvoda kiadásai'!D54</f>
        <v>0</v>
      </c>
      <c r="E54" s="28">
        <f>'Önkormányzat kiadásai'!E54+'Óvoda kiadásai'!E54</f>
        <v>0</v>
      </c>
      <c r="F54" s="28">
        <f t="shared" si="2"/>
        <v>0</v>
      </c>
    </row>
    <row r="55" spans="1:6" ht="14.25">
      <c r="A55" s="42" t="s">
        <v>359</v>
      </c>
      <c r="B55" s="29" t="s">
        <v>113</v>
      </c>
      <c r="C55" s="28">
        <f>'Önkormányzat kiadásai'!C55+'Óvoda kiadásai'!C55</f>
        <v>0</v>
      </c>
      <c r="D55" s="28">
        <f>'Önkormányzat kiadásai'!D55+'Óvoda kiadásai'!D55</f>
        <v>0</v>
      </c>
      <c r="E55" s="28">
        <f>'Önkormányzat kiadásai'!E55+'Óvoda kiadásai'!E55</f>
        <v>0</v>
      </c>
      <c r="F55" s="28">
        <f t="shared" si="2"/>
        <v>0</v>
      </c>
    </row>
    <row r="56" spans="1:6" ht="14.25">
      <c r="A56" s="42" t="s">
        <v>360</v>
      </c>
      <c r="B56" s="29" t="s">
        <v>114</v>
      </c>
      <c r="C56" s="28">
        <f>'Önkormányzat kiadásai'!C56+'Óvoda kiadásai'!C56</f>
        <v>0</v>
      </c>
      <c r="D56" s="28">
        <f>'Önkormányzat kiadásai'!D56+'Óvoda kiadásai'!D56</f>
        <v>0</v>
      </c>
      <c r="E56" s="28">
        <f>'Önkormányzat kiadásai'!E56+'Óvoda kiadásai'!E56</f>
        <v>0</v>
      </c>
      <c r="F56" s="28">
        <f t="shared" si="2"/>
        <v>0</v>
      </c>
    </row>
    <row r="57" spans="1:6" ht="14.25">
      <c r="A57" s="41" t="s">
        <v>361</v>
      </c>
      <c r="B57" s="29" t="s">
        <v>115</v>
      </c>
      <c r="C57" s="28">
        <f>'Önkormányzat kiadásai'!C57+'Óvoda kiadásai'!C57</f>
        <v>0</v>
      </c>
      <c r="D57" s="28">
        <f>'Önkormányzat kiadásai'!D57+'Óvoda kiadásai'!D57</f>
        <v>0</v>
      </c>
      <c r="E57" s="28">
        <f>'Önkormányzat kiadásai'!E57+'Óvoda kiadásai'!E57</f>
        <v>0</v>
      </c>
      <c r="F57" s="28">
        <f t="shared" si="2"/>
        <v>0</v>
      </c>
    </row>
    <row r="58" spans="1:6" ht="14.25">
      <c r="A58" s="41" t="s">
        <v>362</v>
      </c>
      <c r="B58" s="29" t="s">
        <v>116</v>
      </c>
      <c r="C58" s="28">
        <f>'Önkormányzat kiadásai'!C58+'Óvoda kiadásai'!C58</f>
        <v>420</v>
      </c>
      <c r="D58" s="28">
        <f>'Önkormányzat kiadásai'!D58+'Óvoda kiadásai'!D58</f>
        <v>0</v>
      </c>
      <c r="E58" s="28">
        <f>'Önkormányzat kiadásai'!E58+'Óvoda kiadásai'!E58</f>
        <v>0</v>
      </c>
      <c r="F58" s="28">
        <f t="shared" si="2"/>
        <v>420</v>
      </c>
    </row>
    <row r="59" spans="1:6" ht="14.25">
      <c r="A59" s="41" t="s">
        <v>363</v>
      </c>
      <c r="B59" s="29" t="s">
        <v>117</v>
      </c>
      <c r="C59" s="28">
        <f>'Önkormányzat kiadásai'!C59+'Óvoda kiadásai'!C59</f>
        <v>7714</v>
      </c>
      <c r="D59" s="28">
        <f>'Önkormányzat kiadásai'!D59+'Óvoda kiadásai'!D59</f>
        <v>0</v>
      </c>
      <c r="E59" s="28">
        <f>'Önkormányzat kiadásai'!E59+'Óvoda kiadásai'!E59</f>
        <v>0</v>
      </c>
      <c r="F59" s="28">
        <f t="shared" si="2"/>
        <v>7714</v>
      </c>
    </row>
    <row r="60" spans="1:6" ht="15">
      <c r="A60" s="43" t="s">
        <v>330</v>
      </c>
      <c r="B60" s="38" t="s">
        <v>118</v>
      </c>
      <c r="C60" s="34">
        <f>SUM(C52:C59)</f>
        <v>8134</v>
      </c>
      <c r="D60" s="34">
        <f>SUM(D52:D59)</f>
        <v>0</v>
      </c>
      <c r="E60" s="34">
        <f>SUM(E52:E59)</f>
        <v>0</v>
      </c>
      <c r="F60" s="34">
        <f>SUM(F52:F59)</f>
        <v>8134</v>
      </c>
    </row>
    <row r="61" spans="1:6" ht="14.25">
      <c r="A61" s="44" t="s">
        <v>364</v>
      </c>
      <c r="B61" s="29" t="s">
        <v>119</v>
      </c>
      <c r="C61" s="28">
        <f>'Önkormányzat kiadásai'!C61+'Óvoda kiadásai'!C61</f>
        <v>0</v>
      </c>
      <c r="D61" s="28">
        <f>'Önkormányzat kiadásai'!D61+'Óvoda kiadásai'!D61</f>
        <v>0</v>
      </c>
      <c r="E61" s="28">
        <f>'Önkormányzat kiadásai'!E61+'Óvoda kiadásai'!E61</f>
        <v>0</v>
      </c>
      <c r="F61" s="28">
        <f t="shared" si="2"/>
        <v>0</v>
      </c>
    </row>
    <row r="62" spans="1:6" ht="14.25">
      <c r="A62" s="44" t="s">
        <v>120</v>
      </c>
      <c r="B62" s="29" t="s">
        <v>121</v>
      </c>
      <c r="C62" s="28">
        <f>'Önkormányzat kiadásai'!C62+'Óvoda kiadásai'!C62</f>
        <v>0</v>
      </c>
      <c r="D62" s="28">
        <f>'Önkormányzat kiadásai'!D62+'Óvoda kiadásai'!D62</f>
        <v>0</v>
      </c>
      <c r="E62" s="28">
        <f>'Önkormányzat kiadásai'!E62+'Óvoda kiadásai'!E62</f>
        <v>0</v>
      </c>
      <c r="F62" s="28">
        <f t="shared" si="2"/>
        <v>0</v>
      </c>
    </row>
    <row r="63" spans="1:6" ht="14.25">
      <c r="A63" s="44" t="s">
        <v>122</v>
      </c>
      <c r="B63" s="29" t="s">
        <v>123</v>
      </c>
      <c r="C63" s="28">
        <f>'Önkormányzat kiadásai'!C63+'Óvoda kiadásai'!C63</f>
        <v>0</v>
      </c>
      <c r="D63" s="28">
        <f>'Önkormányzat kiadásai'!D63+'Óvoda kiadásai'!D63</f>
        <v>0</v>
      </c>
      <c r="E63" s="28">
        <f>'Önkormányzat kiadásai'!E63+'Óvoda kiadásai'!E63</f>
        <v>0</v>
      </c>
      <c r="F63" s="28">
        <f t="shared" si="2"/>
        <v>0</v>
      </c>
    </row>
    <row r="64" spans="1:6" ht="14.25">
      <c r="A64" s="44" t="s">
        <v>331</v>
      </c>
      <c r="B64" s="29" t="s">
        <v>124</v>
      </c>
      <c r="C64" s="28">
        <f>'Önkormányzat kiadásai'!C64+'Óvoda kiadásai'!C64</f>
        <v>0</v>
      </c>
      <c r="D64" s="28">
        <f>'Önkormányzat kiadásai'!D64+'Óvoda kiadásai'!D64</f>
        <v>0</v>
      </c>
      <c r="E64" s="28">
        <f>'Önkormányzat kiadásai'!E64+'Óvoda kiadásai'!E64</f>
        <v>0</v>
      </c>
      <c r="F64" s="28">
        <f t="shared" si="2"/>
        <v>0</v>
      </c>
    </row>
    <row r="65" spans="1:6" ht="14.25">
      <c r="A65" s="44" t="s">
        <v>365</v>
      </c>
      <c r="B65" s="29" t="s">
        <v>125</v>
      </c>
      <c r="C65" s="28">
        <f>'Önkormányzat kiadásai'!C65+'Óvoda kiadásai'!C65</f>
        <v>0</v>
      </c>
      <c r="D65" s="28">
        <f>'Önkormányzat kiadásai'!D65+'Óvoda kiadásai'!D65</f>
        <v>0</v>
      </c>
      <c r="E65" s="28">
        <f>'Önkormányzat kiadásai'!E65+'Óvoda kiadásai'!E65</f>
        <v>0</v>
      </c>
      <c r="F65" s="28">
        <f t="shared" si="2"/>
        <v>0</v>
      </c>
    </row>
    <row r="66" spans="1:6" ht="14.25">
      <c r="A66" s="44" t="s">
        <v>333</v>
      </c>
      <c r="B66" s="29" t="s">
        <v>126</v>
      </c>
      <c r="C66" s="28">
        <f>'Önkormányzat kiadásai'!C66+'Óvoda kiadásai'!C66</f>
        <v>5717</v>
      </c>
      <c r="D66" s="28">
        <f>'Önkormányzat kiadásai'!D66+'Óvoda kiadásai'!D66</f>
        <v>0</v>
      </c>
      <c r="E66" s="28">
        <f>'Önkormányzat kiadásai'!E66+'Óvoda kiadásai'!E66</f>
        <v>0</v>
      </c>
      <c r="F66" s="28">
        <f t="shared" si="2"/>
        <v>5717</v>
      </c>
    </row>
    <row r="67" spans="1:6" ht="14.25">
      <c r="A67" s="44" t="s">
        <v>366</v>
      </c>
      <c r="B67" s="29" t="s">
        <v>127</v>
      </c>
      <c r="C67" s="28">
        <f>'Önkormányzat kiadásai'!C67+'Óvoda kiadásai'!C67</f>
        <v>0</v>
      </c>
      <c r="D67" s="28">
        <f>'Önkormányzat kiadásai'!D67+'Óvoda kiadásai'!D67</f>
        <v>0</v>
      </c>
      <c r="E67" s="28">
        <f>'Önkormányzat kiadásai'!E67+'Óvoda kiadásai'!E67</f>
        <v>0</v>
      </c>
      <c r="F67" s="28">
        <f t="shared" si="2"/>
        <v>0</v>
      </c>
    </row>
    <row r="68" spans="1:6" ht="14.25">
      <c r="A68" s="44" t="s">
        <v>367</v>
      </c>
      <c r="B68" s="29" t="s">
        <v>128</v>
      </c>
      <c r="C68" s="28">
        <f>'Önkormányzat kiadásai'!C68+'Óvoda kiadásai'!C68</f>
        <v>100</v>
      </c>
      <c r="D68" s="28">
        <f>'Önkormányzat kiadásai'!D68+'Óvoda kiadásai'!D68</f>
        <v>0</v>
      </c>
      <c r="E68" s="28">
        <f>'Önkormányzat kiadásai'!E68+'Óvoda kiadásai'!E68</f>
        <v>0</v>
      </c>
      <c r="F68" s="28">
        <f t="shared" si="2"/>
        <v>100</v>
      </c>
    </row>
    <row r="69" spans="1:6" ht="14.25">
      <c r="A69" s="44" t="s">
        <v>129</v>
      </c>
      <c r="B69" s="29" t="s">
        <v>130</v>
      </c>
      <c r="C69" s="28">
        <f>'Önkormányzat kiadásai'!C69+'Óvoda kiadásai'!C69</f>
        <v>0</v>
      </c>
      <c r="D69" s="28">
        <f>'Önkormányzat kiadásai'!D69+'Óvoda kiadásai'!D69</f>
        <v>0</v>
      </c>
      <c r="E69" s="28">
        <f>'Önkormányzat kiadásai'!E69+'Óvoda kiadásai'!E69</f>
        <v>0</v>
      </c>
      <c r="F69" s="28">
        <f t="shared" si="2"/>
        <v>0</v>
      </c>
    </row>
    <row r="70" spans="1:6" ht="14.25">
      <c r="A70" s="45" t="s">
        <v>131</v>
      </c>
      <c r="B70" s="29" t="s">
        <v>132</v>
      </c>
      <c r="C70" s="28">
        <f>'Önkormányzat kiadásai'!C70+'Óvoda kiadásai'!C70</f>
        <v>0</v>
      </c>
      <c r="D70" s="28">
        <f>'Önkormányzat kiadásai'!D70+'Óvoda kiadásai'!D70</f>
        <v>0</v>
      </c>
      <c r="E70" s="28">
        <f>'Önkormányzat kiadásai'!E70+'Óvoda kiadásai'!E70</f>
        <v>0</v>
      </c>
      <c r="F70" s="28">
        <f t="shared" si="2"/>
        <v>0</v>
      </c>
    </row>
    <row r="71" spans="1:6" ht="14.25">
      <c r="A71" s="44" t="s">
        <v>368</v>
      </c>
      <c r="B71" s="29" t="s">
        <v>133</v>
      </c>
      <c r="C71" s="28">
        <f>'Önkormányzat kiadásai'!C71+'Óvoda kiadásai'!C71</f>
        <v>2370</v>
      </c>
      <c r="D71" s="28">
        <f>'Önkormányzat kiadásai'!D71+'Óvoda kiadásai'!D71</f>
        <v>0</v>
      </c>
      <c r="E71" s="28">
        <f>'Önkormányzat kiadásai'!E71+'Óvoda kiadásai'!E71</f>
        <v>0</v>
      </c>
      <c r="F71" s="28">
        <f t="shared" si="2"/>
        <v>2370</v>
      </c>
    </row>
    <row r="72" spans="1:6" ht="14.25">
      <c r="A72" s="45" t="s">
        <v>670</v>
      </c>
      <c r="B72" s="29" t="s">
        <v>134</v>
      </c>
      <c r="C72" s="28">
        <f>'Önkormányzat kiadásai'!C72+'Óvoda kiadásai'!C72</f>
        <v>7179</v>
      </c>
      <c r="D72" s="28">
        <f>'Önkormányzat kiadásai'!D72+'Óvoda kiadásai'!D72</f>
        <v>0</v>
      </c>
      <c r="E72" s="28">
        <f>'Önkormányzat kiadásai'!E72+'Óvoda kiadásai'!E72</f>
        <v>0</v>
      </c>
      <c r="F72" s="28">
        <f t="shared" si="2"/>
        <v>7179</v>
      </c>
    </row>
    <row r="73" spans="1:6" ht="14.25">
      <c r="A73" s="45" t="s">
        <v>669</v>
      </c>
      <c r="B73" s="29" t="s">
        <v>134</v>
      </c>
      <c r="C73" s="28">
        <f>'Önkormányzat kiadásai'!C73+'Óvoda kiadásai'!C73</f>
        <v>0</v>
      </c>
      <c r="D73" s="28">
        <f>'Önkormányzat kiadásai'!D73+'Óvoda kiadásai'!D73</f>
        <v>0</v>
      </c>
      <c r="E73" s="28">
        <f>'Önkormányzat kiadásai'!E73+'Óvoda kiadásai'!E73</f>
        <v>0</v>
      </c>
      <c r="F73" s="28">
        <f t="shared" si="2"/>
        <v>0</v>
      </c>
    </row>
    <row r="74" spans="1:6" ht="15">
      <c r="A74" s="43" t="s">
        <v>336</v>
      </c>
      <c r="B74" s="38" t="s">
        <v>135</v>
      </c>
      <c r="C74" s="34">
        <f>SUM(C61:C73)</f>
        <v>15366</v>
      </c>
      <c r="D74" s="34">
        <f>SUM(D61:D73)</f>
        <v>0</v>
      </c>
      <c r="E74" s="34">
        <f>SUM(E61:E73)</f>
        <v>0</v>
      </c>
      <c r="F74" s="34">
        <f>SUM(F61:F73)</f>
        <v>15366</v>
      </c>
    </row>
    <row r="75" spans="1:6" ht="15">
      <c r="A75" s="46" t="s">
        <v>482</v>
      </c>
      <c r="B75" s="38"/>
      <c r="C75" s="34">
        <f>C74+C60+C51+C26+C25</f>
        <v>177496</v>
      </c>
      <c r="D75" s="34">
        <f>D74+D60+D51+D26+D25</f>
        <v>0</v>
      </c>
      <c r="E75" s="34">
        <f>E74+E60+E51+E26+E25</f>
        <v>0</v>
      </c>
      <c r="F75" s="34">
        <f t="shared" si="2"/>
        <v>177496</v>
      </c>
    </row>
    <row r="76" spans="1:6" ht="14.25">
      <c r="A76" s="47" t="s">
        <v>136</v>
      </c>
      <c r="B76" s="29" t="s">
        <v>137</v>
      </c>
      <c r="C76" s="28">
        <f>'Önkormányzat kiadásai'!C76+'Óvoda kiadásai'!C76</f>
        <v>7300</v>
      </c>
      <c r="D76" s="28">
        <f>'Önkormányzat kiadásai'!D76+'Óvoda kiadásai'!D76</f>
        <v>0</v>
      </c>
      <c r="E76" s="28">
        <f>'Önkormányzat kiadásai'!E76+'Óvoda kiadásai'!E76</f>
        <v>0</v>
      </c>
      <c r="F76" s="28">
        <f t="shared" si="2"/>
        <v>7300</v>
      </c>
    </row>
    <row r="77" spans="1:6" ht="14.25">
      <c r="A77" s="47" t="s">
        <v>369</v>
      </c>
      <c r="B77" s="29" t="s">
        <v>138</v>
      </c>
      <c r="C77" s="28">
        <f>'Önkormányzat kiadásai'!C77+'Óvoda kiadásai'!C77</f>
        <v>3325</v>
      </c>
      <c r="D77" s="28">
        <f>'Önkormányzat kiadásai'!D77+'Óvoda kiadásai'!D77</f>
        <v>0</v>
      </c>
      <c r="E77" s="28">
        <f>'Önkormányzat kiadásai'!E77+'Óvoda kiadásai'!E77</f>
        <v>0</v>
      </c>
      <c r="F77" s="28">
        <f t="shared" si="2"/>
        <v>3325</v>
      </c>
    </row>
    <row r="78" spans="1:6" ht="14.25">
      <c r="A78" s="47" t="s">
        <v>139</v>
      </c>
      <c r="B78" s="29" t="s">
        <v>140</v>
      </c>
      <c r="C78" s="28">
        <f>'Önkormányzat kiadásai'!C78+'Óvoda kiadásai'!C78</f>
        <v>13</v>
      </c>
      <c r="D78" s="28">
        <f>'Önkormányzat kiadásai'!D78+'Óvoda kiadásai'!D78</f>
        <v>0</v>
      </c>
      <c r="E78" s="28">
        <f>'Önkormányzat kiadásai'!E78+'Óvoda kiadásai'!E78</f>
        <v>0</v>
      </c>
      <c r="F78" s="28">
        <f t="shared" si="2"/>
        <v>13</v>
      </c>
    </row>
    <row r="79" spans="1:6" ht="14.25">
      <c r="A79" s="47" t="s">
        <v>141</v>
      </c>
      <c r="B79" s="29" t="s">
        <v>142</v>
      </c>
      <c r="C79" s="28">
        <f>'Önkormányzat kiadásai'!C79+'Óvoda kiadásai'!C79</f>
        <v>3675</v>
      </c>
      <c r="D79" s="28">
        <f>'Önkormányzat kiadásai'!D79+'Óvoda kiadásai'!D79</f>
        <v>0</v>
      </c>
      <c r="E79" s="28">
        <f>'Önkormányzat kiadásai'!E79+'Óvoda kiadásai'!E79</f>
        <v>0</v>
      </c>
      <c r="F79" s="28">
        <f t="shared" si="2"/>
        <v>3675</v>
      </c>
    </row>
    <row r="80" spans="1:6" ht="14.25">
      <c r="A80" s="35" t="s">
        <v>143</v>
      </c>
      <c r="B80" s="29" t="s">
        <v>144</v>
      </c>
      <c r="C80" s="28">
        <f>'Önkormányzat kiadásai'!C80+'Óvoda kiadásai'!C80</f>
        <v>0</v>
      </c>
      <c r="D80" s="28">
        <f>'Önkormányzat kiadásai'!D80+'Óvoda kiadásai'!D80</f>
        <v>0</v>
      </c>
      <c r="E80" s="28">
        <f>'Önkormányzat kiadásai'!E80+'Óvoda kiadásai'!E80</f>
        <v>0</v>
      </c>
      <c r="F80" s="28">
        <f t="shared" si="2"/>
        <v>0</v>
      </c>
    </row>
    <row r="81" spans="1:6" ht="14.25">
      <c r="A81" s="35" t="s">
        <v>145</v>
      </c>
      <c r="B81" s="29" t="s">
        <v>146</v>
      </c>
      <c r="C81" s="28">
        <f>'Önkormányzat kiadásai'!C81+'Óvoda kiadásai'!C81</f>
        <v>0</v>
      </c>
      <c r="D81" s="28">
        <f>'Önkormányzat kiadásai'!D81+'Óvoda kiadásai'!D81</f>
        <v>0</v>
      </c>
      <c r="E81" s="28">
        <f>'Önkormányzat kiadásai'!E81+'Óvoda kiadásai'!E81</f>
        <v>0</v>
      </c>
      <c r="F81" s="28">
        <f t="shared" si="2"/>
        <v>0</v>
      </c>
    </row>
    <row r="82" spans="1:6" ht="14.25">
      <c r="A82" s="35" t="s">
        <v>147</v>
      </c>
      <c r="B82" s="29" t="s">
        <v>148</v>
      </c>
      <c r="C82" s="28">
        <f>'Önkormányzat kiadásai'!C82+'Óvoda kiadásai'!C82</f>
        <v>3803</v>
      </c>
      <c r="D82" s="28">
        <f>'Önkormányzat kiadásai'!D82+'Óvoda kiadásai'!D82</f>
        <v>0</v>
      </c>
      <c r="E82" s="28">
        <f>'Önkormányzat kiadásai'!E82+'Óvoda kiadásai'!E82</f>
        <v>0</v>
      </c>
      <c r="F82" s="28">
        <f t="shared" si="2"/>
        <v>3803</v>
      </c>
    </row>
    <row r="83" spans="1:6" ht="15">
      <c r="A83" s="48" t="s">
        <v>338</v>
      </c>
      <c r="B83" s="38" t="s">
        <v>149</v>
      </c>
      <c r="C83" s="34">
        <f>SUM(C76:C82)</f>
        <v>18116</v>
      </c>
      <c r="D83" s="34">
        <f>SUM(D76:D82)</f>
        <v>0</v>
      </c>
      <c r="E83" s="34">
        <f>SUM(E76:E82)</f>
        <v>0</v>
      </c>
      <c r="F83" s="34">
        <f>SUM(F76:F82)</f>
        <v>18116</v>
      </c>
    </row>
    <row r="84" spans="1:6" ht="14.25">
      <c r="A84" s="41" t="s">
        <v>150</v>
      </c>
      <c r="B84" s="29" t="s">
        <v>151</v>
      </c>
      <c r="C84" s="28">
        <f>'Önkormányzat kiadásai'!C84+'Óvoda kiadásai'!C84</f>
        <v>131393</v>
      </c>
      <c r="D84" s="28">
        <f>'Önkormányzat kiadásai'!D84+'Óvoda kiadásai'!D84</f>
        <v>0</v>
      </c>
      <c r="E84" s="28">
        <f>'Önkormányzat kiadásai'!E84+'Óvoda kiadásai'!E84</f>
        <v>0</v>
      </c>
      <c r="F84" s="28">
        <f t="shared" si="2"/>
        <v>131393</v>
      </c>
    </row>
    <row r="85" spans="1:6" ht="14.25">
      <c r="A85" s="41" t="s">
        <v>152</v>
      </c>
      <c r="B85" s="29" t="s">
        <v>153</v>
      </c>
      <c r="C85" s="28">
        <f>'Önkormányzat kiadásai'!C85+'Óvoda kiadásai'!C85</f>
        <v>0</v>
      </c>
      <c r="D85" s="28">
        <f>'Önkormányzat kiadásai'!D85+'Óvoda kiadásai'!D85</f>
        <v>0</v>
      </c>
      <c r="E85" s="28">
        <f>'Önkormányzat kiadásai'!E85+'Óvoda kiadásai'!E85</f>
        <v>0</v>
      </c>
      <c r="F85" s="28">
        <f t="shared" si="2"/>
        <v>0</v>
      </c>
    </row>
    <row r="86" spans="1:6" ht="14.25">
      <c r="A86" s="41" t="s">
        <v>154</v>
      </c>
      <c r="B86" s="29" t="s">
        <v>155</v>
      </c>
      <c r="C86" s="28">
        <f>'Önkormányzat kiadásai'!C86+'Óvoda kiadásai'!C86</f>
        <v>0</v>
      </c>
      <c r="D86" s="28">
        <f>'Önkormányzat kiadásai'!D86+'Óvoda kiadásai'!D86</f>
        <v>0</v>
      </c>
      <c r="E86" s="28">
        <f>'Önkormányzat kiadásai'!E86+'Óvoda kiadásai'!E86</f>
        <v>0</v>
      </c>
      <c r="F86" s="28">
        <f t="shared" si="2"/>
        <v>0</v>
      </c>
    </row>
    <row r="87" spans="1:6" ht="14.25">
      <c r="A87" s="41" t="s">
        <v>156</v>
      </c>
      <c r="B87" s="29" t="s">
        <v>157</v>
      </c>
      <c r="C87" s="28">
        <f>'Önkormányzat kiadásai'!C87+'Óvoda kiadásai'!C87</f>
        <v>35405</v>
      </c>
      <c r="D87" s="28">
        <f>'Önkormányzat kiadásai'!D87+'Óvoda kiadásai'!D87</f>
        <v>0</v>
      </c>
      <c r="E87" s="28">
        <f>'Önkormányzat kiadásai'!E87+'Óvoda kiadásai'!E87</f>
        <v>0</v>
      </c>
      <c r="F87" s="28">
        <f t="shared" si="2"/>
        <v>35405</v>
      </c>
    </row>
    <row r="88" spans="1:6" ht="15">
      <c r="A88" s="43" t="s">
        <v>339</v>
      </c>
      <c r="B88" s="38" t="s">
        <v>158</v>
      </c>
      <c r="C88" s="34">
        <f>SUM(C84:C87)</f>
        <v>166798</v>
      </c>
      <c r="D88" s="34">
        <f>SUM(D84:D87)</f>
        <v>0</v>
      </c>
      <c r="E88" s="34">
        <f>SUM(E84:E87)</f>
        <v>0</v>
      </c>
      <c r="F88" s="34">
        <f>SUM(F84:F87)</f>
        <v>166798</v>
      </c>
    </row>
    <row r="89" spans="1:6" ht="14.25">
      <c r="A89" s="41" t="s">
        <v>159</v>
      </c>
      <c r="B89" s="29" t="s">
        <v>160</v>
      </c>
      <c r="C89" s="28">
        <f>'Önkormányzat kiadásai'!C89+'Óvoda kiadásai'!C89</f>
        <v>0</v>
      </c>
      <c r="D89" s="28">
        <f>'Önkormányzat kiadásai'!D89+'Óvoda kiadásai'!D89</f>
        <v>0</v>
      </c>
      <c r="E89" s="28">
        <f>'Önkormányzat kiadásai'!E89+'Óvoda kiadásai'!E89</f>
        <v>0</v>
      </c>
      <c r="F89" s="28">
        <f t="shared" si="2"/>
        <v>0</v>
      </c>
    </row>
    <row r="90" spans="1:6" ht="14.25">
      <c r="A90" s="41" t="s">
        <v>370</v>
      </c>
      <c r="B90" s="29" t="s">
        <v>161</v>
      </c>
      <c r="C90" s="28">
        <f>'Önkormányzat kiadásai'!C90+'Óvoda kiadásai'!C90</f>
        <v>0</v>
      </c>
      <c r="D90" s="28">
        <f>'Önkormányzat kiadásai'!D90+'Óvoda kiadásai'!D90</f>
        <v>0</v>
      </c>
      <c r="E90" s="28">
        <f>'Önkormányzat kiadásai'!E90+'Óvoda kiadásai'!E90</f>
        <v>0</v>
      </c>
      <c r="F90" s="28">
        <f t="shared" si="2"/>
        <v>0</v>
      </c>
    </row>
    <row r="91" spans="1:6" ht="14.25">
      <c r="A91" s="41" t="s">
        <v>371</v>
      </c>
      <c r="B91" s="29" t="s">
        <v>162</v>
      </c>
      <c r="C91" s="28">
        <f>'Önkormányzat kiadásai'!C91+'Óvoda kiadásai'!C91</f>
        <v>0</v>
      </c>
      <c r="D91" s="28">
        <f>'Önkormányzat kiadásai'!D91+'Óvoda kiadásai'!D91</f>
        <v>0</v>
      </c>
      <c r="E91" s="28">
        <f>'Önkormányzat kiadásai'!E91+'Óvoda kiadásai'!E91</f>
        <v>0</v>
      </c>
      <c r="F91" s="28">
        <f t="shared" si="2"/>
        <v>0</v>
      </c>
    </row>
    <row r="92" spans="1:6" ht="14.25">
      <c r="A92" s="41" t="s">
        <v>372</v>
      </c>
      <c r="B92" s="29" t="s">
        <v>163</v>
      </c>
      <c r="C92" s="28">
        <f>'Önkormányzat kiadásai'!C92+'Óvoda kiadásai'!C92</f>
        <v>0</v>
      </c>
      <c r="D92" s="28">
        <f>'Önkormányzat kiadásai'!D92+'Óvoda kiadásai'!D92</f>
        <v>0</v>
      </c>
      <c r="E92" s="28">
        <f>'Önkormányzat kiadásai'!E92+'Óvoda kiadásai'!E92</f>
        <v>0</v>
      </c>
      <c r="F92" s="28">
        <f t="shared" si="2"/>
        <v>0</v>
      </c>
    </row>
    <row r="93" spans="1:6" ht="14.25">
      <c r="A93" s="41" t="s">
        <v>373</v>
      </c>
      <c r="B93" s="29" t="s">
        <v>164</v>
      </c>
      <c r="C93" s="28">
        <f>'Önkormányzat kiadásai'!C93+'Óvoda kiadásai'!C93</f>
        <v>0</v>
      </c>
      <c r="D93" s="28">
        <f>'Önkormányzat kiadásai'!D93+'Óvoda kiadásai'!D93</f>
        <v>0</v>
      </c>
      <c r="E93" s="28">
        <f>'Önkormányzat kiadásai'!E93+'Óvoda kiadásai'!E93</f>
        <v>0</v>
      </c>
      <c r="F93" s="28">
        <f t="shared" si="2"/>
        <v>0</v>
      </c>
    </row>
    <row r="94" spans="1:6" ht="14.25">
      <c r="A94" s="41" t="s">
        <v>374</v>
      </c>
      <c r="B94" s="29" t="s">
        <v>165</v>
      </c>
      <c r="C94" s="28">
        <f>'Önkormányzat kiadásai'!C94+'Óvoda kiadásai'!C94</f>
        <v>0</v>
      </c>
      <c r="D94" s="28">
        <f>'Önkormányzat kiadásai'!D94+'Óvoda kiadásai'!D94</f>
        <v>0</v>
      </c>
      <c r="E94" s="28">
        <f>'Önkormányzat kiadásai'!E94+'Óvoda kiadásai'!E94</f>
        <v>0</v>
      </c>
      <c r="F94" s="28">
        <f t="shared" si="2"/>
        <v>0</v>
      </c>
    </row>
    <row r="95" spans="1:6" ht="14.25">
      <c r="A95" s="41" t="s">
        <v>166</v>
      </c>
      <c r="B95" s="29" t="s">
        <v>167</v>
      </c>
      <c r="C95" s="28">
        <f>'Önkormányzat kiadásai'!C95+'Óvoda kiadásai'!C95</f>
        <v>0</v>
      </c>
      <c r="D95" s="28">
        <f>'Önkormányzat kiadásai'!D95+'Óvoda kiadásai'!D95</f>
        <v>0</v>
      </c>
      <c r="E95" s="28">
        <f>'Önkormányzat kiadásai'!E95+'Óvoda kiadásai'!E95</f>
        <v>0</v>
      </c>
      <c r="F95" s="28">
        <f t="shared" si="2"/>
        <v>0</v>
      </c>
    </row>
    <row r="96" spans="1:6" ht="14.25">
      <c r="A96" s="41" t="s">
        <v>375</v>
      </c>
      <c r="B96" s="29" t="s">
        <v>168</v>
      </c>
      <c r="C96" s="28">
        <f>'Önkormányzat kiadásai'!C96+'Óvoda kiadásai'!C96</f>
        <v>0</v>
      </c>
      <c r="D96" s="28">
        <f>'Önkormányzat kiadásai'!D96+'Óvoda kiadásai'!D96</f>
        <v>0</v>
      </c>
      <c r="E96" s="28">
        <f>'Önkormányzat kiadásai'!E96+'Óvoda kiadásai'!E96</f>
        <v>0</v>
      </c>
      <c r="F96" s="28">
        <f t="shared" si="2"/>
        <v>0</v>
      </c>
    </row>
    <row r="97" spans="1:6" ht="15">
      <c r="A97" s="43" t="s">
        <v>340</v>
      </c>
      <c r="B97" s="38" t="s">
        <v>169</v>
      </c>
      <c r="C97" s="34">
        <f>SUM(C89:C96)</f>
        <v>0</v>
      </c>
      <c r="D97" s="34">
        <f>SUM(D89:D96)</f>
        <v>0</v>
      </c>
      <c r="E97" s="34">
        <f>SUM(E89:E96)</f>
        <v>0</v>
      </c>
      <c r="F97" s="34">
        <f>SUM(F89:F96)</f>
        <v>0</v>
      </c>
    </row>
    <row r="98" spans="1:6" ht="15.75">
      <c r="A98" s="46" t="s">
        <v>481</v>
      </c>
      <c r="B98" s="38"/>
      <c r="C98" s="9">
        <f>C97+C88+C83</f>
        <v>184914</v>
      </c>
      <c r="D98" s="9">
        <f>D97+D88+D83</f>
        <v>0</v>
      </c>
      <c r="E98" s="9">
        <f>E97+E88+E83</f>
        <v>0</v>
      </c>
      <c r="F98" s="9">
        <f>F97+F88+F83</f>
        <v>184914</v>
      </c>
    </row>
    <row r="99" spans="1:6" ht="15.75">
      <c r="A99" s="49" t="s">
        <v>383</v>
      </c>
      <c r="B99" s="50" t="s">
        <v>170</v>
      </c>
      <c r="C99" s="9">
        <f>C25+C26+C51+C60+C74+C83+C88+C97</f>
        <v>362410</v>
      </c>
      <c r="D99" s="9">
        <f>D25+D26+D51+D60+D74+D83+D88+D97</f>
        <v>0</v>
      </c>
      <c r="E99" s="9">
        <f>E25+E26+E51+E60+E74+E83+E88+E97</f>
        <v>0</v>
      </c>
      <c r="F99" s="9">
        <f>SUM(C99:E99)</f>
        <v>362410</v>
      </c>
    </row>
    <row r="100" spans="1:25" ht="14.25">
      <c r="A100" s="41" t="s">
        <v>376</v>
      </c>
      <c r="B100" s="31" t="s">
        <v>171</v>
      </c>
      <c r="C100" s="41"/>
      <c r="D100" s="41"/>
      <c r="E100" s="41"/>
      <c r="F100" s="28">
        <f t="shared" si="2"/>
        <v>0</v>
      </c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2"/>
      <c r="Y100" s="52"/>
    </row>
    <row r="101" spans="1:25" ht="14.25">
      <c r="A101" s="41" t="s">
        <v>173</v>
      </c>
      <c r="B101" s="31" t="s">
        <v>174</v>
      </c>
      <c r="C101" s="41"/>
      <c r="D101" s="41"/>
      <c r="E101" s="41"/>
      <c r="F101" s="28">
        <f t="shared" si="2"/>
        <v>0</v>
      </c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2"/>
      <c r="Y101" s="52"/>
    </row>
    <row r="102" spans="1:25" ht="14.25">
      <c r="A102" s="41" t="s">
        <v>377</v>
      </c>
      <c r="B102" s="31" t="s">
        <v>175</v>
      </c>
      <c r="C102" s="41"/>
      <c r="D102" s="41"/>
      <c r="E102" s="41"/>
      <c r="F102" s="28">
        <f t="shared" si="2"/>
        <v>0</v>
      </c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2"/>
      <c r="Y102" s="52"/>
    </row>
    <row r="103" spans="1:25" ht="14.25">
      <c r="A103" s="53" t="s">
        <v>345</v>
      </c>
      <c r="B103" s="36" t="s">
        <v>176</v>
      </c>
      <c r="C103" s="54">
        <f>SUM(C100:C102)</f>
        <v>0</v>
      </c>
      <c r="D103" s="54">
        <f>SUM(D100:D102)</f>
        <v>0</v>
      </c>
      <c r="E103" s="54">
        <f>SUM(E100:E102)</f>
        <v>0</v>
      </c>
      <c r="F103" s="54">
        <f>SUM(F100:F102)</f>
        <v>0</v>
      </c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2"/>
      <c r="Y103" s="52"/>
    </row>
    <row r="104" spans="1:25" ht="14.25">
      <c r="A104" s="56" t="s">
        <v>378</v>
      </c>
      <c r="B104" s="31" t="s">
        <v>177</v>
      </c>
      <c r="C104" s="56"/>
      <c r="D104" s="56"/>
      <c r="E104" s="56"/>
      <c r="F104" s="28">
        <f t="shared" si="2"/>
        <v>0</v>
      </c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2"/>
      <c r="Y104" s="52"/>
    </row>
    <row r="105" spans="1:25" ht="14.25">
      <c r="A105" s="56" t="s">
        <v>348</v>
      </c>
      <c r="B105" s="31" t="s">
        <v>180</v>
      </c>
      <c r="C105" s="56"/>
      <c r="D105" s="56"/>
      <c r="E105" s="56"/>
      <c r="F105" s="28">
        <f t="shared" si="2"/>
        <v>0</v>
      </c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2"/>
      <c r="Y105" s="52"/>
    </row>
    <row r="106" spans="1:25" ht="14.25">
      <c r="A106" s="41" t="s">
        <v>181</v>
      </c>
      <c r="B106" s="31" t="s">
        <v>182</v>
      </c>
      <c r="C106" s="41"/>
      <c r="D106" s="41"/>
      <c r="E106" s="41"/>
      <c r="F106" s="28">
        <f t="shared" si="2"/>
        <v>0</v>
      </c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2"/>
      <c r="Y106" s="52"/>
    </row>
    <row r="107" spans="1:25" ht="14.25">
      <c r="A107" s="41" t="s">
        <v>379</v>
      </c>
      <c r="B107" s="31" t="s">
        <v>183</v>
      </c>
      <c r="C107" s="41"/>
      <c r="D107" s="41"/>
      <c r="E107" s="41"/>
      <c r="F107" s="28">
        <f aca="true" t="shared" si="3" ref="F107:F121">SUM(C107:E107)</f>
        <v>0</v>
      </c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2"/>
      <c r="Y107" s="52"/>
    </row>
    <row r="108" spans="1:25" ht="14.25">
      <c r="A108" s="58" t="s">
        <v>346</v>
      </c>
      <c r="B108" s="36" t="s">
        <v>184</v>
      </c>
      <c r="C108" s="59">
        <f>SUM(C104:C107)</f>
        <v>0</v>
      </c>
      <c r="D108" s="59">
        <f>SUM(D104:D107)</f>
        <v>0</v>
      </c>
      <c r="E108" s="59">
        <f>SUM(E104:E107)</f>
        <v>0</v>
      </c>
      <c r="F108" s="59">
        <f>SUM(F104:F107)</f>
        <v>0</v>
      </c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52"/>
      <c r="Y108" s="52"/>
    </row>
    <row r="109" spans="1:25" ht="14.25">
      <c r="A109" s="56" t="s">
        <v>185</v>
      </c>
      <c r="B109" s="31" t="s">
        <v>186</v>
      </c>
      <c r="C109" s="56"/>
      <c r="D109" s="56"/>
      <c r="E109" s="56"/>
      <c r="F109" s="28">
        <f t="shared" si="3"/>
        <v>0</v>
      </c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2"/>
      <c r="Y109" s="52"/>
    </row>
    <row r="110" spans="1:25" ht="14.25">
      <c r="A110" s="56" t="s">
        <v>187</v>
      </c>
      <c r="B110" s="31" t="s">
        <v>188</v>
      </c>
      <c r="C110" s="61">
        <f>'Önkormányzat kiadásai'!C110</f>
        <v>2876</v>
      </c>
      <c r="D110" s="56"/>
      <c r="E110" s="56"/>
      <c r="F110" s="28">
        <f t="shared" si="3"/>
        <v>2876</v>
      </c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2"/>
      <c r="Y110" s="52"/>
    </row>
    <row r="111" spans="1:25" ht="14.25">
      <c r="A111" s="58" t="s">
        <v>189</v>
      </c>
      <c r="B111" s="36" t="s">
        <v>190</v>
      </c>
      <c r="C111" s="62">
        <f>'Önkormányzat kiadásai'!C111+'Óvoda kiadásai'!C111</f>
        <v>64227</v>
      </c>
      <c r="D111" s="56"/>
      <c r="E111" s="56"/>
      <c r="F111" s="28">
        <f t="shared" si="3"/>
        <v>64227</v>
      </c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2"/>
      <c r="Y111" s="52"/>
    </row>
    <row r="112" spans="1:25" ht="14.25">
      <c r="A112" s="56" t="s">
        <v>191</v>
      </c>
      <c r="B112" s="31" t="s">
        <v>192</v>
      </c>
      <c r="C112" s="56"/>
      <c r="D112" s="56"/>
      <c r="E112" s="56"/>
      <c r="F112" s="28">
        <f t="shared" si="3"/>
        <v>0</v>
      </c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2"/>
      <c r="Y112" s="52"/>
    </row>
    <row r="113" spans="1:25" ht="14.25">
      <c r="A113" s="56" t="s">
        <v>193</v>
      </c>
      <c r="B113" s="31" t="s">
        <v>194</v>
      </c>
      <c r="C113" s="56"/>
      <c r="D113" s="56"/>
      <c r="E113" s="56"/>
      <c r="F113" s="28">
        <f t="shared" si="3"/>
        <v>0</v>
      </c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2"/>
      <c r="Y113" s="52"/>
    </row>
    <row r="114" spans="1:25" ht="14.25">
      <c r="A114" s="56" t="s">
        <v>195</v>
      </c>
      <c r="B114" s="31" t="s">
        <v>196</v>
      </c>
      <c r="C114" s="56"/>
      <c r="D114" s="56"/>
      <c r="E114" s="56"/>
      <c r="F114" s="28">
        <f t="shared" si="3"/>
        <v>0</v>
      </c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2"/>
      <c r="Y114" s="52"/>
    </row>
    <row r="115" spans="1:25" ht="15">
      <c r="A115" s="63" t="s">
        <v>347</v>
      </c>
      <c r="B115" s="39" t="s">
        <v>197</v>
      </c>
      <c r="C115" s="64">
        <f>C114+C113+C112+C111+C110+C109+C108+C103</f>
        <v>67103</v>
      </c>
      <c r="D115" s="64">
        <f>D114+D113+D112+D111+D110+D109+D108+D103</f>
        <v>0</v>
      </c>
      <c r="E115" s="64">
        <f>E114+E113+E112+E111+E110+E109+E108+E103</f>
        <v>0</v>
      </c>
      <c r="F115" s="64">
        <f>F114+F113+F112+F111+F110+F109+F108+F103</f>
        <v>67103</v>
      </c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52"/>
      <c r="Y115" s="52"/>
    </row>
    <row r="116" spans="1:25" ht="14.25">
      <c r="A116" s="56" t="s">
        <v>198</v>
      </c>
      <c r="B116" s="31" t="s">
        <v>199</v>
      </c>
      <c r="C116" s="56"/>
      <c r="D116" s="56"/>
      <c r="E116" s="56"/>
      <c r="F116" s="28">
        <f t="shared" si="3"/>
        <v>0</v>
      </c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2"/>
      <c r="Y116" s="52"/>
    </row>
    <row r="117" spans="1:25" ht="14.25">
      <c r="A117" s="41" t="s">
        <v>200</v>
      </c>
      <c r="B117" s="31" t="s">
        <v>201</v>
      </c>
      <c r="C117" s="41"/>
      <c r="D117" s="41"/>
      <c r="E117" s="41"/>
      <c r="F117" s="28">
        <f t="shared" si="3"/>
        <v>0</v>
      </c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2"/>
      <c r="Y117" s="52"/>
    </row>
    <row r="118" spans="1:25" ht="14.25">
      <c r="A118" s="56" t="s">
        <v>380</v>
      </c>
      <c r="B118" s="31" t="s">
        <v>202</v>
      </c>
      <c r="C118" s="56"/>
      <c r="D118" s="56"/>
      <c r="E118" s="56"/>
      <c r="F118" s="28">
        <f t="shared" si="3"/>
        <v>0</v>
      </c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2"/>
      <c r="Y118" s="52"/>
    </row>
    <row r="119" spans="1:25" ht="14.25">
      <c r="A119" s="56" t="s">
        <v>349</v>
      </c>
      <c r="B119" s="31" t="s">
        <v>203</v>
      </c>
      <c r="C119" s="56"/>
      <c r="D119" s="56"/>
      <c r="E119" s="56"/>
      <c r="F119" s="28">
        <f t="shared" si="3"/>
        <v>0</v>
      </c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2"/>
      <c r="Y119" s="52"/>
    </row>
    <row r="120" spans="1:25" ht="15">
      <c r="A120" s="63" t="s">
        <v>350</v>
      </c>
      <c r="B120" s="39" t="s">
        <v>207</v>
      </c>
      <c r="C120" s="59">
        <f>C119+C118+C117+C116</f>
        <v>0</v>
      </c>
      <c r="D120" s="59">
        <f>D119+D118+D117+D116</f>
        <v>0</v>
      </c>
      <c r="E120" s="59">
        <f>E119+E118+E117+E116</f>
        <v>0</v>
      </c>
      <c r="F120" s="59">
        <f>F119+F118+F117+F116</f>
        <v>0</v>
      </c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52"/>
      <c r="Y120" s="52"/>
    </row>
    <row r="121" spans="1:25" ht="14.25">
      <c r="A121" s="41" t="s">
        <v>208</v>
      </c>
      <c r="B121" s="31" t="s">
        <v>209</v>
      </c>
      <c r="C121" s="41"/>
      <c r="D121" s="41"/>
      <c r="E121" s="41"/>
      <c r="F121" s="28">
        <f t="shared" si="3"/>
        <v>0</v>
      </c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2"/>
      <c r="Y121" s="52"/>
    </row>
    <row r="122" spans="1:25" ht="15.75">
      <c r="A122" s="65" t="s">
        <v>384</v>
      </c>
      <c r="B122" s="66" t="s">
        <v>210</v>
      </c>
      <c r="C122" s="64">
        <f>C121+C120+C115</f>
        <v>67103</v>
      </c>
      <c r="D122" s="64">
        <f>D121+D120+D115</f>
        <v>0</v>
      </c>
      <c r="E122" s="64">
        <f>E121+E120+E115</f>
        <v>0</v>
      </c>
      <c r="F122" s="64">
        <f>F121+F120+F115</f>
        <v>67103</v>
      </c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52"/>
      <c r="Y122" s="52"/>
    </row>
    <row r="123" spans="1:25" ht="15.75">
      <c r="A123" s="67" t="s">
        <v>420</v>
      </c>
      <c r="B123" s="68"/>
      <c r="C123" s="69">
        <f>C122+C99</f>
        <v>429513</v>
      </c>
      <c r="D123" s="69">
        <f>D122+D99</f>
        <v>0</v>
      </c>
      <c r="E123" s="69">
        <f>E122+E99</f>
        <v>0</v>
      </c>
      <c r="F123" s="69">
        <f>F122+F99</f>
        <v>429513</v>
      </c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</row>
    <row r="124" spans="2:25" ht="14.25"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</row>
    <row r="125" spans="2:25" ht="14.25"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</row>
    <row r="126" spans="2:25" ht="14.25"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</row>
    <row r="127" spans="2:25" ht="14.25"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</row>
    <row r="128" spans="2:25" ht="14.25"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</row>
    <row r="129" spans="2:25" ht="14.25"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</row>
    <row r="130" spans="2:25" ht="14.25"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</row>
    <row r="131" spans="2:25" ht="14.25"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</row>
    <row r="132" spans="2:25" ht="14.25"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</row>
    <row r="133" spans="2:25" ht="14.25"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</row>
    <row r="134" spans="2:25" ht="14.25"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</row>
    <row r="135" spans="2:25" ht="14.25"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</row>
    <row r="136" spans="2:25" ht="14.25"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</row>
    <row r="137" spans="2:25" ht="14.25"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</row>
    <row r="138" spans="2:25" ht="14.25"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</row>
    <row r="139" spans="2:25" ht="14.25"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</row>
    <row r="140" spans="2:25" ht="14.25"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</row>
    <row r="141" spans="2:25" ht="14.25"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</row>
    <row r="142" spans="2:25" ht="14.25"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</row>
    <row r="143" spans="2:25" ht="14.25"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</row>
    <row r="144" spans="2:25" ht="14.25"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</row>
    <row r="145" spans="2:25" ht="14.25"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</row>
    <row r="146" spans="2:25" ht="14.25"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</row>
    <row r="147" spans="2:25" ht="14.25"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</row>
    <row r="148" spans="2:25" ht="14.25"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</row>
    <row r="149" spans="2:25" ht="14.25"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</row>
    <row r="150" spans="2:25" ht="14.25"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</row>
    <row r="151" spans="2:25" ht="14.25"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</row>
    <row r="152" spans="2:25" ht="14.25"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</row>
    <row r="153" spans="2:25" ht="14.25"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</row>
    <row r="154" spans="2:25" ht="14.25"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</row>
    <row r="155" spans="2:25" ht="14.25"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</row>
    <row r="156" spans="2:25" ht="14.25"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</row>
    <row r="157" spans="2:25" ht="14.25"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</row>
    <row r="158" spans="2:25" ht="14.25"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</row>
    <row r="159" spans="2:25" ht="14.25"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</row>
    <row r="160" spans="2:25" ht="14.25"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</row>
    <row r="161" spans="2:25" ht="14.25"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</row>
    <row r="162" spans="2:25" ht="14.25"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</row>
    <row r="163" spans="2:25" ht="14.25"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</row>
    <row r="164" spans="2:25" ht="14.25"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</row>
    <row r="165" spans="2:25" ht="14.25"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</row>
    <row r="166" spans="2:25" ht="14.25"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</row>
    <row r="167" spans="2:25" ht="14.25"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</row>
    <row r="168" spans="2:25" ht="14.25"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</row>
    <row r="169" spans="2:25" ht="14.25"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</row>
    <row r="170" spans="2:25" ht="14.25"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</row>
    <row r="171" spans="2:25" ht="14.25"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1" r:id="rId1"/>
  <rowBreaks count="1" manualBreakCount="1">
    <brk id="75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71"/>
  <sheetViews>
    <sheetView zoomScalePageLayoutView="0" workbookViewId="0" topLeftCell="A1">
      <selection activeCell="A1" sqref="A1:F3"/>
    </sheetView>
  </sheetViews>
  <sheetFormatPr defaultColWidth="9.140625" defaultRowHeight="15"/>
  <cols>
    <col min="1" max="1" width="91.57421875" style="20" customWidth="1"/>
    <col min="2" max="2" width="9.140625" style="20" customWidth="1"/>
    <col min="3" max="3" width="17.140625" style="20" customWidth="1"/>
    <col min="4" max="4" width="20.140625" style="20" customWidth="1"/>
    <col min="5" max="5" width="11.00390625" style="20" customWidth="1"/>
    <col min="6" max="6" width="15.57421875" style="20" customWidth="1"/>
    <col min="7" max="16384" width="9.140625" style="20" customWidth="1"/>
  </cols>
  <sheetData>
    <row r="1" spans="1:6" ht="15.75">
      <c r="A1" s="194" t="s">
        <v>675</v>
      </c>
      <c r="B1" s="182"/>
      <c r="C1" s="182"/>
      <c r="D1" s="182"/>
      <c r="E1" s="182"/>
      <c r="F1" s="182"/>
    </row>
    <row r="2" spans="1:6" ht="21" customHeight="1">
      <c r="A2" s="181" t="s">
        <v>672</v>
      </c>
      <c r="B2" s="192"/>
      <c r="C2" s="192"/>
      <c r="D2" s="192"/>
      <c r="E2" s="192"/>
      <c r="F2" s="182"/>
    </row>
    <row r="3" spans="1:6" ht="18.75" customHeight="1">
      <c r="A3" s="193" t="s">
        <v>452</v>
      </c>
      <c r="B3" s="192"/>
      <c r="C3" s="192"/>
      <c r="D3" s="192"/>
      <c r="E3" s="192"/>
      <c r="F3" s="182"/>
    </row>
    <row r="4" ht="18.75">
      <c r="A4" s="21"/>
    </row>
    <row r="5" ht="14.25">
      <c r="A5" s="1" t="s">
        <v>622</v>
      </c>
    </row>
    <row r="6" spans="1:6" ht="101.25" customHeight="1">
      <c r="A6" s="22" t="s">
        <v>33</v>
      </c>
      <c r="B6" s="23" t="s">
        <v>34</v>
      </c>
      <c r="C6" s="24" t="s">
        <v>483</v>
      </c>
      <c r="D6" s="24" t="s">
        <v>484</v>
      </c>
      <c r="E6" s="24" t="s">
        <v>485</v>
      </c>
      <c r="F6" s="25" t="s">
        <v>1</v>
      </c>
    </row>
    <row r="7" spans="1:6" ht="14.25">
      <c r="A7" s="26" t="s">
        <v>35</v>
      </c>
      <c r="B7" s="27" t="s">
        <v>36</v>
      </c>
      <c r="C7" s="28">
        <v>13171</v>
      </c>
      <c r="D7" s="28"/>
      <c r="E7" s="28"/>
      <c r="F7" s="28">
        <f>SUM(C7:E7)</f>
        <v>13171</v>
      </c>
    </row>
    <row r="8" spans="1:6" ht="14.25">
      <c r="A8" s="26" t="s">
        <v>37</v>
      </c>
      <c r="B8" s="29" t="s">
        <v>38</v>
      </c>
      <c r="C8" s="28">
        <v>316</v>
      </c>
      <c r="D8" s="28"/>
      <c r="E8" s="28"/>
      <c r="F8" s="28">
        <f aca="true" t="shared" si="0" ref="F8:F19">SUM(C8:E8)</f>
        <v>316</v>
      </c>
    </row>
    <row r="9" spans="1:6" ht="14.25">
      <c r="A9" s="26" t="s">
        <v>39</v>
      </c>
      <c r="B9" s="29" t="s">
        <v>40</v>
      </c>
      <c r="C9" s="28"/>
      <c r="D9" s="28"/>
      <c r="E9" s="28"/>
      <c r="F9" s="28">
        <f t="shared" si="0"/>
        <v>0</v>
      </c>
    </row>
    <row r="10" spans="1:6" ht="14.25">
      <c r="A10" s="30" t="s">
        <v>41</v>
      </c>
      <c r="B10" s="29" t="s">
        <v>42</v>
      </c>
      <c r="C10" s="28"/>
      <c r="D10" s="28"/>
      <c r="E10" s="28"/>
      <c r="F10" s="28">
        <f t="shared" si="0"/>
        <v>0</v>
      </c>
    </row>
    <row r="11" spans="1:6" ht="14.25">
      <c r="A11" s="30" t="s">
        <v>43</v>
      </c>
      <c r="B11" s="29" t="s">
        <v>44</v>
      </c>
      <c r="C11" s="28"/>
      <c r="D11" s="28"/>
      <c r="E11" s="28"/>
      <c r="F11" s="28">
        <f t="shared" si="0"/>
        <v>0</v>
      </c>
    </row>
    <row r="12" spans="1:6" ht="14.25">
      <c r="A12" s="30" t="s">
        <v>45</v>
      </c>
      <c r="B12" s="29" t="s">
        <v>46</v>
      </c>
      <c r="C12" s="28"/>
      <c r="D12" s="28"/>
      <c r="E12" s="28"/>
      <c r="F12" s="28">
        <f t="shared" si="0"/>
        <v>0</v>
      </c>
    </row>
    <row r="13" spans="1:6" ht="14.25">
      <c r="A13" s="30" t="s">
        <v>47</v>
      </c>
      <c r="B13" s="29" t="s">
        <v>48</v>
      </c>
      <c r="C13" s="28">
        <v>384</v>
      </c>
      <c r="D13" s="28"/>
      <c r="E13" s="28"/>
      <c r="F13" s="28">
        <f t="shared" si="0"/>
        <v>384</v>
      </c>
    </row>
    <row r="14" spans="1:6" ht="14.25">
      <c r="A14" s="30" t="s">
        <v>49</v>
      </c>
      <c r="B14" s="29" t="s">
        <v>50</v>
      </c>
      <c r="C14" s="28"/>
      <c r="D14" s="28"/>
      <c r="E14" s="28"/>
      <c r="F14" s="28">
        <f t="shared" si="0"/>
        <v>0</v>
      </c>
    </row>
    <row r="15" spans="1:6" ht="14.25">
      <c r="A15" s="31" t="s">
        <v>51</v>
      </c>
      <c r="B15" s="29" t="s">
        <v>52</v>
      </c>
      <c r="C15" s="28"/>
      <c r="D15" s="28"/>
      <c r="E15" s="28"/>
      <c r="F15" s="28">
        <f t="shared" si="0"/>
        <v>0</v>
      </c>
    </row>
    <row r="16" spans="1:6" ht="14.25">
      <c r="A16" s="31" t="s">
        <v>53</v>
      </c>
      <c r="B16" s="29" t="s">
        <v>54</v>
      </c>
      <c r="C16" s="28"/>
      <c r="D16" s="28"/>
      <c r="E16" s="28"/>
      <c r="F16" s="28">
        <f t="shared" si="0"/>
        <v>0</v>
      </c>
    </row>
    <row r="17" spans="1:6" ht="14.25">
      <c r="A17" s="31" t="s">
        <v>55</v>
      </c>
      <c r="B17" s="29" t="s">
        <v>56</v>
      </c>
      <c r="C17" s="28"/>
      <c r="D17" s="28"/>
      <c r="E17" s="28"/>
      <c r="F17" s="28">
        <f t="shared" si="0"/>
        <v>0</v>
      </c>
    </row>
    <row r="18" spans="1:6" ht="14.25">
      <c r="A18" s="31" t="s">
        <v>57</v>
      </c>
      <c r="B18" s="29" t="s">
        <v>58</v>
      </c>
      <c r="C18" s="28"/>
      <c r="D18" s="28"/>
      <c r="E18" s="28"/>
      <c r="F18" s="28">
        <f t="shared" si="0"/>
        <v>0</v>
      </c>
    </row>
    <row r="19" spans="1:6" ht="14.25">
      <c r="A19" s="31" t="s">
        <v>351</v>
      </c>
      <c r="B19" s="29" t="s">
        <v>59</v>
      </c>
      <c r="C19" s="28">
        <v>689</v>
      </c>
      <c r="D19" s="28"/>
      <c r="E19" s="28"/>
      <c r="F19" s="28">
        <f t="shared" si="0"/>
        <v>689</v>
      </c>
    </row>
    <row r="20" spans="1:6" ht="14.25">
      <c r="A20" s="32" t="s">
        <v>322</v>
      </c>
      <c r="B20" s="33" t="s">
        <v>60</v>
      </c>
      <c r="C20" s="34">
        <f>SUM(C7:C19)</f>
        <v>14560</v>
      </c>
      <c r="D20" s="34">
        <f>SUM(D7:D19)</f>
        <v>0</v>
      </c>
      <c r="E20" s="34">
        <f>SUM(E7:E19)</f>
        <v>0</v>
      </c>
      <c r="F20" s="34">
        <f>SUM(F7:F19)</f>
        <v>14560</v>
      </c>
    </row>
    <row r="21" spans="1:6" ht="14.25">
      <c r="A21" s="31" t="s">
        <v>61</v>
      </c>
      <c r="B21" s="29" t="s">
        <v>62</v>
      </c>
      <c r="C21" s="28">
        <v>9596</v>
      </c>
      <c r="D21" s="28"/>
      <c r="E21" s="28"/>
      <c r="F21" s="28">
        <f>SUM(C21:E21)</f>
        <v>9596</v>
      </c>
    </row>
    <row r="22" spans="1:6" ht="14.25">
      <c r="A22" s="31" t="s">
        <v>63</v>
      </c>
      <c r="B22" s="29" t="s">
        <v>64</v>
      </c>
      <c r="C22" s="28">
        <v>6758</v>
      </c>
      <c r="D22" s="28"/>
      <c r="E22" s="28"/>
      <c r="F22" s="28">
        <f>SUM(C22:E22)</f>
        <v>6758</v>
      </c>
    </row>
    <row r="23" spans="1:6" ht="14.25">
      <c r="A23" s="35" t="s">
        <v>65</v>
      </c>
      <c r="B23" s="29" t="s">
        <v>66</v>
      </c>
      <c r="C23" s="28">
        <v>1069</v>
      </c>
      <c r="D23" s="28"/>
      <c r="E23" s="28"/>
      <c r="F23" s="28">
        <f>SUM(C23:E23)</f>
        <v>1069</v>
      </c>
    </row>
    <row r="24" spans="1:6" ht="14.25">
      <c r="A24" s="36" t="s">
        <v>323</v>
      </c>
      <c r="B24" s="33" t="s">
        <v>67</v>
      </c>
      <c r="C24" s="34">
        <f>SUM(C21:C23)</f>
        <v>17423</v>
      </c>
      <c r="D24" s="34">
        <f>SUM(D21:D23)</f>
        <v>0</v>
      </c>
      <c r="E24" s="34">
        <f>SUM(E21:E23)</f>
        <v>0</v>
      </c>
      <c r="F24" s="34">
        <f>SUM(F21:F23)</f>
        <v>17423</v>
      </c>
    </row>
    <row r="25" spans="1:6" ht="15">
      <c r="A25" s="37" t="s">
        <v>381</v>
      </c>
      <c r="B25" s="38" t="s">
        <v>68</v>
      </c>
      <c r="C25" s="9">
        <f>C24+C20</f>
        <v>31983</v>
      </c>
      <c r="D25" s="9">
        <f>D24+D20</f>
        <v>0</v>
      </c>
      <c r="E25" s="9">
        <f>E24+E20</f>
        <v>0</v>
      </c>
      <c r="F25" s="9">
        <f>SUM(C25:E25)</f>
        <v>31983</v>
      </c>
    </row>
    <row r="26" spans="1:6" ht="15">
      <c r="A26" s="39" t="s">
        <v>352</v>
      </c>
      <c r="B26" s="38" t="s">
        <v>69</v>
      </c>
      <c r="C26" s="9">
        <v>5935</v>
      </c>
      <c r="D26" s="9">
        <v>0</v>
      </c>
      <c r="E26" s="9">
        <v>0</v>
      </c>
      <c r="F26" s="9">
        <f>SUM(C26:E26)</f>
        <v>5935</v>
      </c>
    </row>
    <row r="27" spans="1:6" ht="14.25">
      <c r="A27" s="31" t="s">
        <v>70</v>
      </c>
      <c r="B27" s="29" t="s">
        <v>71</v>
      </c>
      <c r="C27" s="28">
        <v>429</v>
      </c>
      <c r="D27" s="28"/>
      <c r="E27" s="28"/>
      <c r="F27" s="28">
        <f>SUM(C27:E27)</f>
        <v>429</v>
      </c>
    </row>
    <row r="28" spans="1:6" ht="14.25">
      <c r="A28" s="31" t="s">
        <v>72</v>
      </c>
      <c r="B28" s="29" t="s">
        <v>73</v>
      </c>
      <c r="C28" s="28">
        <v>4567</v>
      </c>
      <c r="D28" s="28"/>
      <c r="E28" s="28"/>
      <c r="F28" s="28">
        <f>SUM(C28:E28)</f>
        <v>4567</v>
      </c>
    </row>
    <row r="29" spans="1:6" ht="14.25">
      <c r="A29" s="31" t="s">
        <v>74</v>
      </c>
      <c r="B29" s="29" t="s">
        <v>75</v>
      </c>
      <c r="C29" s="28"/>
      <c r="D29" s="28"/>
      <c r="E29" s="28"/>
      <c r="F29" s="28">
        <f>SUM(C29:E29)</f>
        <v>0</v>
      </c>
    </row>
    <row r="30" spans="1:6" ht="14.25">
      <c r="A30" s="36" t="s">
        <v>324</v>
      </c>
      <c r="B30" s="33" t="s">
        <v>76</v>
      </c>
      <c r="C30" s="34">
        <f>SUM(C27:C29)</f>
        <v>4996</v>
      </c>
      <c r="D30" s="34">
        <f>SUM(D27:D29)</f>
        <v>0</v>
      </c>
      <c r="E30" s="34">
        <f>SUM(E27:E29)</f>
        <v>0</v>
      </c>
      <c r="F30" s="34">
        <f>SUM(F27:F29)</f>
        <v>4996</v>
      </c>
    </row>
    <row r="31" spans="1:6" ht="14.25">
      <c r="A31" s="31" t="s">
        <v>77</v>
      </c>
      <c r="B31" s="29" t="s">
        <v>78</v>
      </c>
      <c r="C31" s="28">
        <v>293</v>
      </c>
      <c r="D31" s="28"/>
      <c r="E31" s="28"/>
      <c r="F31" s="28">
        <f>SUM(C31:E31)</f>
        <v>293</v>
      </c>
    </row>
    <row r="32" spans="1:6" ht="14.25">
      <c r="A32" s="31" t="s">
        <v>79</v>
      </c>
      <c r="B32" s="29" t="s">
        <v>80</v>
      </c>
      <c r="C32" s="28">
        <v>3248</v>
      </c>
      <c r="D32" s="28"/>
      <c r="E32" s="28"/>
      <c r="F32" s="28">
        <f>SUM(C32:E32)</f>
        <v>3248</v>
      </c>
    </row>
    <row r="33" spans="1:6" ht="15" customHeight="1">
      <c r="A33" s="36" t="s">
        <v>382</v>
      </c>
      <c r="B33" s="33" t="s">
        <v>81</v>
      </c>
      <c r="C33" s="34">
        <f>SUM(C31:C32)</f>
        <v>3541</v>
      </c>
      <c r="D33" s="34">
        <f>SUM(D31:D32)</f>
        <v>0</v>
      </c>
      <c r="E33" s="34">
        <f>SUM(E31:E32)</f>
        <v>0</v>
      </c>
      <c r="F33" s="34">
        <f>SUM(F31:F32)</f>
        <v>3541</v>
      </c>
    </row>
    <row r="34" spans="1:6" ht="14.25">
      <c r="A34" s="31" t="s">
        <v>82</v>
      </c>
      <c r="B34" s="29" t="s">
        <v>83</v>
      </c>
      <c r="C34" s="28">
        <v>5622</v>
      </c>
      <c r="D34" s="28"/>
      <c r="E34" s="28"/>
      <c r="F34" s="28">
        <f>SUM(C34:E34)</f>
        <v>5622</v>
      </c>
    </row>
    <row r="35" spans="1:6" ht="14.25">
      <c r="A35" s="31" t="s">
        <v>84</v>
      </c>
      <c r="B35" s="29" t="s">
        <v>85</v>
      </c>
      <c r="C35" s="28">
        <v>8072</v>
      </c>
      <c r="D35" s="28"/>
      <c r="E35" s="28"/>
      <c r="F35" s="28">
        <f aca="true" t="shared" si="1" ref="F35:F40">SUM(C35:E35)</f>
        <v>8072</v>
      </c>
    </row>
    <row r="36" spans="1:6" ht="14.25">
      <c r="A36" s="31" t="s">
        <v>353</v>
      </c>
      <c r="B36" s="29" t="s">
        <v>86</v>
      </c>
      <c r="C36" s="28">
        <v>337</v>
      </c>
      <c r="D36" s="28"/>
      <c r="E36" s="28"/>
      <c r="F36" s="28">
        <f t="shared" si="1"/>
        <v>337</v>
      </c>
    </row>
    <row r="37" spans="1:6" ht="14.25">
      <c r="A37" s="31" t="s">
        <v>87</v>
      </c>
      <c r="B37" s="29" t="s">
        <v>88</v>
      </c>
      <c r="C37" s="28">
        <v>1118</v>
      </c>
      <c r="D37" s="28"/>
      <c r="E37" s="28"/>
      <c r="F37" s="28">
        <f t="shared" si="1"/>
        <v>1118</v>
      </c>
    </row>
    <row r="38" spans="1:6" ht="14.25">
      <c r="A38" s="40" t="s">
        <v>354</v>
      </c>
      <c r="B38" s="29" t="s">
        <v>89</v>
      </c>
      <c r="C38" s="28">
        <v>746</v>
      </c>
      <c r="D38" s="28"/>
      <c r="E38" s="28"/>
      <c r="F38" s="28">
        <f t="shared" si="1"/>
        <v>746</v>
      </c>
    </row>
    <row r="39" spans="1:6" ht="14.25">
      <c r="A39" s="35" t="s">
        <v>90</v>
      </c>
      <c r="B39" s="29" t="s">
        <v>91</v>
      </c>
      <c r="C39" s="28">
        <v>6573</v>
      </c>
      <c r="D39" s="28"/>
      <c r="E39" s="28"/>
      <c r="F39" s="28">
        <f t="shared" si="1"/>
        <v>6573</v>
      </c>
    </row>
    <row r="40" spans="1:6" ht="14.25">
      <c r="A40" s="31" t="s">
        <v>355</v>
      </c>
      <c r="B40" s="29" t="s">
        <v>92</v>
      </c>
      <c r="C40" s="28">
        <v>10561</v>
      </c>
      <c r="D40" s="28"/>
      <c r="E40" s="28"/>
      <c r="F40" s="28">
        <f t="shared" si="1"/>
        <v>10561</v>
      </c>
    </row>
    <row r="41" spans="1:6" ht="14.25">
      <c r="A41" s="36" t="s">
        <v>325</v>
      </c>
      <c r="B41" s="33" t="s">
        <v>93</v>
      </c>
      <c r="C41" s="34">
        <f>SUM(C34:C40)</f>
        <v>33029</v>
      </c>
      <c r="D41" s="34">
        <f>SUM(D34:D40)</f>
        <v>0</v>
      </c>
      <c r="E41" s="34">
        <f>SUM(E34:E40)</f>
        <v>0</v>
      </c>
      <c r="F41" s="34">
        <f>SUM(F34:F40)</f>
        <v>33029</v>
      </c>
    </row>
    <row r="42" spans="1:6" ht="14.25">
      <c r="A42" s="31" t="s">
        <v>94</v>
      </c>
      <c r="B42" s="29" t="s">
        <v>95</v>
      </c>
      <c r="C42" s="28">
        <v>134</v>
      </c>
      <c r="D42" s="28"/>
      <c r="E42" s="28"/>
      <c r="F42" s="28">
        <f>SUM(C42:E42)</f>
        <v>134</v>
      </c>
    </row>
    <row r="43" spans="1:6" ht="14.25">
      <c r="A43" s="31" t="s">
        <v>96</v>
      </c>
      <c r="B43" s="29" t="s">
        <v>97</v>
      </c>
      <c r="C43" s="28"/>
      <c r="D43" s="28"/>
      <c r="E43" s="28"/>
      <c r="F43" s="28">
        <f aca="true" t="shared" si="2" ref="F43:F106">SUM(C43:E43)</f>
        <v>0</v>
      </c>
    </row>
    <row r="44" spans="1:6" ht="14.25">
      <c r="A44" s="36" t="s">
        <v>326</v>
      </c>
      <c r="B44" s="33" t="s">
        <v>98</v>
      </c>
      <c r="C44" s="34">
        <f>SUM(C42:C43)</f>
        <v>134</v>
      </c>
      <c r="D44" s="34">
        <f>SUM(D42:D43)</f>
        <v>0</v>
      </c>
      <c r="E44" s="34">
        <f>SUM(E42:E43)</f>
        <v>0</v>
      </c>
      <c r="F44" s="34">
        <f>SUM(F42:F43)</f>
        <v>134</v>
      </c>
    </row>
    <row r="45" spans="1:6" ht="14.25">
      <c r="A45" s="31" t="s">
        <v>99</v>
      </c>
      <c r="B45" s="29" t="s">
        <v>100</v>
      </c>
      <c r="C45" s="28">
        <v>8331</v>
      </c>
      <c r="D45" s="28"/>
      <c r="E45" s="28"/>
      <c r="F45" s="28">
        <f t="shared" si="2"/>
        <v>8331</v>
      </c>
    </row>
    <row r="46" spans="1:6" ht="14.25">
      <c r="A46" s="31" t="s">
        <v>101</v>
      </c>
      <c r="B46" s="29" t="s">
        <v>102</v>
      </c>
      <c r="C46" s="28">
        <v>0</v>
      </c>
      <c r="D46" s="28"/>
      <c r="E46" s="28"/>
      <c r="F46" s="28">
        <f t="shared" si="2"/>
        <v>0</v>
      </c>
    </row>
    <row r="47" spans="1:6" ht="14.25">
      <c r="A47" s="31" t="s">
        <v>356</v>
      </c>
      <c r="B47" s="29" t="s">
        <v>103</v>
      </c>
      <c r="C47" s="28"/>
      <c r="D47" s="28"/>
      <c r="E47" s="28"/>
      <c r="F47" s="28">
        <f t="shared" si="2"/>
        <v>0</v>
      </c>
    </row>
    <row r="48" spans="1:6" ht="14.25">
      <c r="A48" s="31" t="s">
        <v>357</v>
      </c>
      <c r="B48" s="29" t="s">
        <v>104</v>
      </c>
      <c r="C48" s="28"/>
      <c r="D48" s="28"/>
      <c r="E48" s="28"/>
      <c r="F48" s="28">
        <f t="shared" si="2"/>
        <v>0</v>
      </c>
    </row>
    <row r="49" spans="1:6" ht="14.25">
      <c r="A49" s="31" t="s">
        <v>105</v>
      </c>
      <c r="B49" s="29" t="s">
        <v>106</v>
      </c>
      <c r="C49" s="28">
        <v>280</v>
      </c>
      <c r="D49" s="28"/>
      <c r="E49" s="28"/>
      <c r="F49" s="28">
        <f t="shared" si="2"/>
        <v>280</v>
      </c>
    </row>
    <row r="50" spans="1:6" ht="14.25">
      <c r="A50" s="36" t="s">
        <v>327</v>
      </c>
      <c r="B50" s="33" t="s">
        <v>107</v>
      </c>
      <c r="C50" s="34">
        <f>SUM(C45:C49)</f>
        <v>8611</v>
      </c>
      <c r="D50" s="34">
        <f>SUM(D45:D49)</f>
        <v>0</v>
      </c>
      <c r="E50" s="34">
        <f>SUM(E45:E49)</f>
        <v>0</v>
      </c>
      <c r="F50" s="34">
        <f>SUM(F45:F49)</f>
        <v>8611</v>
      </c>
    </row>
    <row r="51" spans="1:6" ht="15">
      <c r="A51" s="39" t="s">
        <v>328</v>
      </c>
      <c r="B51" s="38" t="s">
        <v>108</v>
      </c>
      <c r="C51" s="9">
        <f>C50+C44+C41+C33+C30</f>
        <v>50311</v>
      </c>
      <c r="D51" s="9">
        <f>D50+D44+D41+D33+D30</f>
        <v>0</v>
      </c>
      <c r="E51" s="9">
        <f>E50+E44+E41+E33+E30</f>
        <v>0</v>
      </c>
      <c r="F51" s="9">
        <f>F50+F44+F41+F33+F30</f>
        <v>50311</v>
      </c>
    </row>
    <row r="52" spans="1:6" ht="14.25">
      <c r="A52" s="41" t="s">
        <v>109</v>
      </c>
      <c r="B52" s="29" t="s">
        <v>110</v>
      </c>
      <c r="C52" s="28"/>
      <c r="D52" s="28"/>
      <c r="E52" s="28"/>
      <c r="F52" s="28">
        <f t="shared" si="2"/>
        <v>0</v>
      </c>
    </row>
    <row r="53" spans="1:6" ht="14.25">
      <c r="A53" s="41" t="s">
        <v>329</v>
      </c>
      <c r="B53" s="29" t="s">
        <v>111</v>
      </c>
      <c r="C53" s="28">
        <v>0</v>
      </c>
      <c r="D53" s="28"/>
      <c r="E53" s="28"/>
      <c r="F53" s="28">
        <f t="shared" si="2"/>
        <v>0</v>
      </c>
    </row>
    <row r="54" spans="1:6" ht="14.25">
      <c r="A54" s="42" t="s">
        <v>358</v>
      </c>
      <c r="B54" s="29" t="s">
        <v>112</v>
      </c>
      <c r="C54" s="28"/>
      <c r="D54" s="28"/>
      <c r="E54" s="28"/>
      <c r="F54" s="28">
        <f t="shared" si="2"/>
        <v>0</v>
      </c>
    </row>
    <row r="55" spans="1:6" ht="14.25">
      <c r="A55" s="42" t="s">
        <v>359</v>
      </c>
      <c r="B55" s="29" t="s">
        <v>113</v>
      </c>
      <c r="C55" s="28">
        <v>0</v>
      </c>
      <c r="D55" s="28"/>
      <c r="E55" s="28"/>
      <c r="F55" s="28">
        <f t="shared" si="2"/>
        <v>0</v>
      </c>
    </row>
    <row r="56" spans="1:6" ht="14.25">
      <c r="A56" s="42" t="s">
        <v>360</v>
      </c>
      <c r="B56" s="29" t="s">
        <v>114</v>
      </c>
      <c r="C56" s="28">
        <v>0</v>
      </c>
      <c r="D56" s="28"/>
      <c r="E56" s="28"/>
      <c r="F56" s="28">
        <f t="shared" si="2"/>
        <v>0</v>
      </c>
    </row>
    <row r="57" spans="1:6" ht="14.25">
      <c r="A57" s="41" t="s">
        <v>361</v>
      </c>
      <c r="B57" s="29" t="s">
        <v>115</v>
      </c>
      <c r="C57" s="28">
        <v>0</v>
      </c>
      <c r="D57" s="28"/>
      <c r="E57" s="28"/>
      <c r="F57" s="28">
        <f t="shared" si="2"/>
        <v>0</v>
      </c>
    </row>
    <row r="58" spans="1:6" ht="14.25">
      <c r="A58" s="41" t="s">
        <v>362</v>
      </c>
      <c r="B58" s="29" t="s">
        <v>116</v>
      </c>
      <c r="C58" s="28">
        <v>420</v>
      </c>
      <c r="D58" s="28"/>
      <c r="E58" s="28"/>
      <c r="F58" s="28">
        <f t="shared" si="2"/>
        <v>420</v>
      </c>
    </row>
    <row r="59" spans="1:6" ht="14.25">
      <c r="A59" s="41" t="s">
        <v>363</v>
      </c>
      <c r="B59" s="29" t="s">
        <v>117</v>
      </c>
      <c r="C59" s="28">
        <v>7714</v>
      </c>
      <c r="D59" s="28"/>
      <c r="E59" s="28"/>
      <c r="F59" s="28">
        <f t="shared" si="2"/>
        <v>7714</v>
      </c>
    </row>
    <row r="60" spans="1:6" ht="15">
      <c r="A60" s="43" t="s">
        <v>330</v>
      </c>
      <c r="B60" s="38" t="s">
        <v>118</v>
      </c>
      <c r="C60" s="34">
        <f>SUM(C52:C59)</f>
        <v>8134</v>
      </c>
      <c r="D60" s="34">
        <f>SUM(D52:D59)</f>
        <v>0</v>
      </c>
      <c r="E60" s="34">
        <f>SUM(E52:E59)</f>
        <v>0</v>
      </c>
      <c r="F60" s="34">
        <f>SUM(F52:F59)</f>
        <v>8134</v>
      </c>
    </row>
    <row r="61" spans="1:6" ht="14.25">
      <c r="A61" s="44" t="s">
        <v>364</v>
      </c>
      <c r="B61" s="29" t="s">
        <v>119</v>
      </c>
      <c r="C61" s="28"/>
      <c r="D61" s="28"/>
      <c r="E61" s="28"/>
      <c r="F61" s="28">
        <f t="shared" si="2"/>
        <v>0</v>
      </c>
    </row>
    <row r="62" spans="1:6" ht="14.25">
      <c r="A62" s="44" t="s">
        <v>120</v>
      </c>
      <c r="B62" s="29" t="s">
        <v>121</v>
      </c>
      <c r="C62" s="28"/>
      <c r="D62" s="28"/>
      <c r="E62" s="28"/>
      <c r="F62" s="28">
        <f t="shared" si="2"/>
        <v>0</v>
      </c>
    </row>
    <row r="63" spans="1:6" ht="14.25">
      <c r="A63" s="44" t="s">
        <v>122</v>
      </c>
      <c r="B63" s="29" t="s">
        <v>123</v>
      </c>
      <c r="C63" s="28"/>
      <c r="D63" s="28"/>
      <c r="E63" s="28"/>
      <c r="F63" s="28">
        <f t="shared" si="2"/>
        <v>0</v>
      </c>
    </row>
    <row r="64" spans="1:6" ht="14.25">
      <c r="A64" s="44" t="s">
        <v>331</v>
      </c>
      <c r="B64" s="29" t="s">
        <v>124</v>
      </c>
      <c r="C64" s="28"/>
      <c r="D64" s="28"/>
      <c r="E64" s="28"/>
      <c r="F64" s="28">
        <f t="shared" si="2"/>
        <v>0</v>
      </c>
    </row>
    <row r="65" spans="1:6" ht="14.25">
      <c r="A65" s="44" t="s">
        <v>365</v>
      </c>
      <c r="B65" s="29" t="s">
        <v>125</v>
      </c>
      <c r="C65" s="28"/>
      <c r="D65" s="28"/>
      <c r="E65" s="28"/>
      <c r="F65" s="28">
        <f t="shared" si="2"/>
        <v>0</v>
      </c>
    </row>
    <row r="66" spans="1:6" ht="14.25">
      <c r="A66" s="44" t="s">
        <v>333</v>
      </c>
      <c r="B66" s="29" t="s">
        <v>126</v>
      </c>
      <c r="C66" s="28">
        <v>5717</v>
      </c>
      <c r="D66" s="28"/>
      <c r="E66" s="28"/>
      <c r="F66" s="28">
        <f t="shared" si="2"/>
        <v>5717</v>
      </c>
    </row>
    <row r="67" spans="1:6" ht="14.25">
      <c r="A67" s="44" t="s">
        <v>366</v>
      </c>
      <c r="B67" s="29" t="s">
        <v>127</v>
      </c>
      <c r="C67" s="28"/>
      <c r="D67" s="28"/>
      <c r="E67" s="28"/>
      <c r="F67" s="28">
        <f t="shared" si="2"/>
        <v>0</v>
      </c>
    </row>
    <row r="68" spans="1:6" ht="14.25">
      <c r="A68" s="44" t="s">
        <v>367</v>
      </c>
      <c r="B68" s="29" t="s">
        <v>128</v>
      </c>
      <c r="C68" s="28">
        <v>100</v>
      </c>
      <c r="D68" s="28"/>
      <c r="E68" s="28"/>
      <c r="F68" s="28">
        <f t="shared" si="2"/>
        <v>100</v>
      </c>
    </row>
    <row r="69" spans="1:6" ht="14.25">
      <c r="A69" s="44" t="s">
        <v>129</v>
      </c>
      <c r="B69" s="29" t="s">
        <v>130</v>
      </c>
      <c r="C69" s="28"/>
      <c r="D69" s="28"/>
      <c r="E69" s="28"/>
      <c r="F69" s="28">
        <f t="shared" si="2"/>
        <v>0</v>
      </c>
    </row>
    <row r="70" spans="1:6" ht="14.25">
      <c r="A70" s="45" t="s">
        <v>131</v>
      </c>
      <c r="B70" s="29" t="s">
        <v>132</v>
      </c>
      <c r="C70" s="28"/>
      <c r="D70" s="28"/>
      <c r="E70" s="28"/>
      <c r="F70" s="28">
        <f t="shared" si="2"/>
        <v>0</v>
      </c>
    </row>
    <row r="71" spans="1:6" ht="14.25">
      <c r="A71" s="44" t="s">
        <v>368</v>
      </c>
      <c r="B71" s="29" t="s">
        <v>134</v>
      </c>
      <c r="C71" s="28">
        <v>2370</v>
      </c>
      <c r="D71" s="28">
        <v>0</v>
      </c>
      <c r="E71" s="28"/>
      <c r="F71" s="28">
        <f t="shared" si="2"/>
        <v>2370</v>
      </c>
    </row>
    <row r="72" spans="1:6" ht="14.25">
      <c r="A72" s="45" t="s">
        <v>535</v>
      </c>
      <c r="B72" s="29" t="s">
        <v>658</v>
      </c>
      <c r="C72" s="28">
        <v>7179</v>
      </c>
      <c r="D72" s="28"/>
      <c r="E72" s="28"/>
      <c r="F72" s="28">
        <v>9828</v>
      </c>
    </row>
    <row r="73" spans="1:6" ht="14.25">
      <c r="A73" s="45" t="s">
        <v>536</v>
      </c>
      <c r="B73" s="29" t="s">
        <v>658</v>
      </c>
      <c r="C73" s="28">
        <v>0</v>
      </c>
      <c r="D73" s="28"/>
      <c r="E73" s="28"/>
      <c r="F73" s="28">
        <f t="shared" si="2"/>
        <v>0</v>
      </c>
    </row>
    <row r="74" spans="1:6" ht="15">
      <c r="A74" s="43" t="s">
        <v>336</v>
      </c>
      <c r="B74" s="38" t="s">
        <v>135</v>
      </c>
      <c r="C74" s="34">
        <f>SUM(C61:C73)</f>
        <v>15366</v>
      </c>
      <c r="D74" s="34">
        <f>SUM(D61:D73)</f>
        <v>0</v>
      </c>
      <c r="E74" s="34">
        <f>SUM(E61:E73)</f>
        <v>0</v>
      </c>
      <c r="F74" s="34">
        <f>SUM(F61:F73)</f>
        <v>18015</v>
      </c>
    </row>
    <row r="75" spans="1:6" ht="15">
      <c r="A75" s="46" t="s">
        <v>482</v>
      </c>
      <c r="B75" s="38"/>
      <c r="C75" s="34">
        <f>C74+C60+C51+C26+C25</f>
        <v>111729</v>
      </c>
      <c r="D75" s="34">
        <f>D74+D60+D51+D26+D25</f>
        <v>0</v>
      </c>
      <c r="E75" s="34">
        <f>E74+E60+E51+E26+E25</f>
        <v>0</v>
      </c>
      <c r="F75" s="34">
        <f t="shared" si="2"/>
        <v>111729</v>
      </c>
    </row>
    <row r="76" spans="1:6" ht="14.25">
      <c r="A76" s="47" t="s">
        <v>136</v>
      </c>
      <c r="B76" s="29" t="s">
        <v>137</v>
      </c>
      <c r="C76" s="28">
        <v>7300</v>
      </c>
      <c r="D76" s="28"/>
      <c r="E76" s="28"/>
      <c r="F76" s="28">
        <f t="shared" si="2"/>
        <v>7300</v>
      </c>
    </row>
    <row r="77" spans="1:6" ht="14.25">
      <c r="A77" s="47" t="s">
        <v>369</v>
      </c>
      <c r="B77" s="29" t="s">
        <v>138</v>
      </c>
      <c r="C77" s="28">
        <v>3325</v>
      </c>
      <c r="D77" s="28"/>
      <c r="E77" s="28"/>
      <c r="F77" s="28">
        <f t="shared" si="2"/>
        <v>3325</v>
      </c>
    </row>
    <row r="78" spans="1:6" ht="14.25">
      <c r="A78" s="47" t="s">
        <v>139</v>
      </c>
      <c r="B78" s="29" t="s">
        <v>140</v>
      </c>
      <c r="C78" s="28">
        <v>0</v>
      </c>
      <c r="D78" s="28"/>
      <c r="E78" s="28"/>
      <c r="F78" s="28">
        <f t="shared" si="2"/>
        <v>0</v>
      </c>
    </row>
    <row r="79" spans="1:6" ht="14.25">
      <c r="A79" s="47" t="s">
        <v>141</v>
      </c>
      <c r="B79" s="29" t="s">
        <v>142</v>
      </c>
      <c r="C79" s="28">
        <v>3675</v>
      </c>
      <c r="D79" s="28"/>
      <c r="E79" s="28"/>
      <c r="F79" s="28">
        <f t="shared" si="2"/>
        <v>3675</v>
      </c>
    </row>
    <row r="80" spans="1:6" ht="14.25">
      <c r="A80" s="35" t="s">
        <v>143</v>
      </c>
      <c r="B80" s="29" t="s">
        <v>144</v>
      </c>
      <c r="C80" s="28"/>
      <c r="D80" s="28"/>
      <c r="E80" s="28"/>
      <c r="F80" s="28">
        <f t="shared" si="2"/>
        <v>0</v>
      </c>
    </row>
    <row r="81" spans="1:6" ht="14.25">
      <c r="A81" s="35" t="s">
        <v>145</v>
      </c>
      <c r="B81" s="29" t="s">
        <v>146</v>
      </c>
      <c r="C81" s="28"/>
      <c r="D81" s="28"/>
      <c r="E81" s="28"/>
      <c r="F81" s="28">
        <f t="shared" si="2"/>
        <v>0</v>
      </c>
    </row>
    <row r="82" spans="1:6" ht="14.25">
      <c r="A82" s="35" t="s">
        <v>147</v>
      </c>
      <c r="B82" s="29" t="s">
        <v>148</v>
      </c>
      <c r="C82" s="28">
        <v>3800</v>
      </c>
      <c r="D82" s="28"/>
      <c r="E82" s="28"/>
      <c r="F82" s="28">
        <f t="shared" si="2"/>
        <v>3800</v>
      </c>
    </row>
    <row r="83" spans="1:6" ht="15">
      <c r="A83" s="48" t="s">
        <v>338</v>
      </c>
      <c r="B83" s="38" t="s">
        <v>149</v>
      </c>
      <c r="C83" s="34">
        <f>SUM(C76:C82)</f>
        <v>18100</v>
      </c>
      <c r="D83" s="34">
        <f>SUM(D76:D82)</f>
        <v>0</v>
      </c>
      <c r="E83" s="34">
        <f>SUM(E76:E82)</f>
        <v>0</v>
      </c>
      <c r="F83" s="34">
        <f>SUM(F76:F82)</f>
        <v>18100</v>
      </c>
    </row>
    <row r="84" spans="1:6" ht="14.25">
      <c r="A84" s="41" t="s">
        <v>150</v>
      </c>
      <c r="B84" s="29" t="s">
        <v>151</v>
      </c>
      <c r="C84" s="28">
        <v>131393</v>
      </c>
      <c r="D84" s="28"/>
      <c r="E84" s="28"/>
      <c r="F84" s="28">
        <f t="shared" si="2"/>
        <v>131393</v>
      </c>
    </row>
    <row r="85" spans="1:6" ht="14.25">
      <c r="A85" s="41" t="s">
        <v>152</v>
      </c>
      <c r="B85" s="29" t="s">
        <v>153</v>
      </c>
      <c r="C85" s="28"/>
      <c r="D85" s="28"/>
      <c r="E85" s="28"/>
      <c r="F85" s="28">
        <f t="shared" si="2"/>
        <v>0</v>
      </c>
    </row>
    <row r="86" spans="1:6" ht="14.25">
      <c r="A86" s="41" t="s">
        <v>154</v>
      </c>
      <c r="B86" s="29" t="s">
        <v>155</v>
      </c>
      <c r="C86" s="28"/>
      <c r="D86" s="28"/>
      <c r="E86" s="28"/>
      <c r="F86" s="28">
        <f t="shared" si="2"/>
        <v>0</v>
      </c>
    </row>
    <row r="87" spans="1:6" ht="14.25">
      <c r="A87" s="41" t="s">
        <v>156</v>
      </c>
      <c r="B87" s="29" t="s">
        <v>157</v>
      </c>
      <c r="C87" s="28">
        <v>35405</v>
      </c>
      <c r="D87" s="28"/>
      <c r="E87" s="28"/>
      <c r="F87" s="28">
        <f t="shared" si="2"/>
        <v>35405</v>
      </c>
    </row>
    <row r="88" spans="1:6" ht="15">
      <c r="A88" s="43" t="s">
        <v>339</v>
      </c>
      <c r="B88" s="38" t="s">
        <v>158</v>
      </c>
      <c r="C88" s="34">
        <f>SUM(C84:C87)</f>
        <v>166798</v>
      </c>
      <c r="D88" s="34">
        <f>SUM(D84:D87)</f>
        <v>0</v>
      </c>
      <c r="E88" s="34">
        <f>SUM(E84:E87)</f>
        <v>0</v>
      </c>
      <c r="F88" s="34">
        <f>SUM(F84:F87)</f>
        <v>166798</v>
      </c>
    </row>
    <row r="89" spans="1:6" ht="14.25">
      <c r="A89" s="41" t="s">
        <v>159</v>
      </c>
      <c r="B89" s="29" t="s">
        <v>160</v>
      </c>
      <c r="C89" s="28"/>
      <c r="D89" s="28"/>
      <c r="E89" s="28"/>
      <c r="F89" s="28">
        <f t="shared" si="2"/>
        <v>0</v>
      </c>
    </row>
    <row r="90" spans="1:6" ht="14.25">
      <c r="A90" s="41" t="s">
        <v>370</v>
      </c>
      <c r="B90" s="29" t="s">
        <v>161</v>
      </c>
      <c r="C90" s="28"/>
      <c r="D90" s="28"/>
      <c r="E90" s="28"/>
      <c r="F90" s="28">
        <f t="shared" si="2"/>
        <v>0</v>
      </c>
    </row>
    <row r="91" spans="1:6" ht="14.25">
      <c r="A91" s="41" t="s">
        <v>371</v>
      </c>
      <c r="B91" s="29" t="s">
        <v>162</v>
      </c>
      <c r="C91" s="28"/>
      <c r="D91" s="28"/>
      <c r="E91" s="28"/>
      <c r="F91" s="28">
        <f t="shared" si="2"/>
        <v>0</v>
      </c>
    </row>
    <row r="92" spans="1:6" ht="14.25">
      <c r="A92" s="41" t="s">
        <v>372</v>
      </c>
      <c r="B92" s="29" t="s">
        <v>163</v>
      </c>
      <c r="C92" s="28"/>
      <c r="D92" s="28"/>
      <c r="E92" s="28"/>
      <c r="F92" s="28">
        <f t="shared" si="2"/>
        <v>0</v>
      </c>
    </row>
    <row r="93" spans="1:6" ht="14.25">
      <c r="A93" s="41" t="s">
        <v>373</v>
      </c>
      <c r="B93" s="29" t="s">
        <v>164</v>
      </c>
      <c r="C93" s="28"/>
      <c r="D93" s="28"/>
      <c r="E93" s="28"/>
      <c r="F93" s="28">
        <f t="shared" si="2"/>
        <v>0</v>
      </c>
    </row>
    <row r="94" spans="1:6" ht="14.25">
      <c r="A94" s="41" t="s">
        <v>374</v>
      </c>
      <c r="B94" s="29" t="s">
        <v>165</v>
      </c>
      <c r="C94" s="28"/>
      <c r="D94" s="28"/>
      <c r="E94" s="28"/>
      <c r="F94" s="28">
        <f t="shared" si="2"/>
        <v>0</v>
      </c>
    </row>
    <row r="95" spans="1:6" ht="14.25">
      <c r="A95" s="41" t="s">
        <v>166</v>
      </c>
      <c r="B95" s="29" t="s">
        <v>167</v>
      </c>
      <c r="C95" s="28"/>
      <c r="D95" s="28"/>
      <c r="E95" s="28"/>
      <c r="F95" s="28">
        <f t="shared" si="2"/>
        <v>0</v>
      </c>
    </row>
    <row r="96" spans="1:6" ht="14.25">
      <c r="A96" s="41" t="s">
        <v>375</v>
      </c>
      <c r="B96" s="29" t="s">
        <v>660</v>
      </c>
      <c r="C96" s="28"/>
      <c r="D96" s="28"/>
      <c r="E96" s="28"/>
      <c r="F96" s="28">
        <f t="shared" si="2"/>
        <v>0</v>
      </c>
    </row>
    <row r="97" spans="1:6" ht="15">
      <c r="A97" s="43" t="s">
        <v>340</v>
      </c>
      <c r="B97" s="38" t="s">
        <v>169</v>
      </c>
      <c r="C97" s="34">
        <f>SUM(C89:C96)</f>
        <v>0</v>
      </c>
      <c r="D97" s="34">
        <f>SUM(D89:D96)</f>
        <v>0</v>
      </c>
      <c r="E97" s="34">
        <f>SUM(E89:E96)</f>
        <v>0</v>
      </c>
      <c r="F97" s="34">
        <f>SUM(F89:F96)</f>
        <v>0</v>
      </c>
    </row>
    <row r="98" spans="1:6" ht="15.75">
      <c r="A98" s="46" t="s">
        <v>481</v>
      </c>
      <c r="B98" s="38"/>
      <c r="C98" s="9">
        <f>C97+C88+C83</f>
        <v>184898</v>
      </c>
      <c r="D98" s="9">
        <f>D97+D88+D83</f>
        <v>0</v>
      </c>
      <c r="E98" s="9">
        <f>E97+E88+E83</f>
        <v>0</v>
      </c>
      <c r="F98" s="9">
        <f>F97+F88+F83</f>
        <v>184898</v>
      </c>
    </row>
    <row r="99" spans="1:6" ht="15.75">
      <c r="A99" s="49" t="s">
        <v>383</v>
      </c>
      <c r="B99" s="50" t="s">
        <v>170</v>
      </c>
      <c r="C99" s="9">
        <f>C25+C26+C51+C60+C74+C83+C88+C97</f>
        <v>296627</v>
      </c>
      <c r="D99" s="9">
        <f>D25+D26+D51+D60+D74+D83+D88+D97</f>
        <v>0</v>
      </c>
      <c r="E99" s="9">
        <f>E25+E26+E51+E60+E74+E83+E88+E97</f>
        <v>0</v>
      </c>
      <c r="F99" s="9">
        <f>SUM(C99:E99)</f>
        <v>296627</v>
      </c>
    </row>
    <row r="100" spans="1:25" ht="14.25">
      <c r="A100" s="41" t="s">
        <v>376</v>
      </c>
      <c r="B100" s="31" t="s">
        <v>171</v>
      </c>
      <c r="C100" s="41"/>
      <c r="D100" s="41"/>
      <c r="E100" s="41"/>
      <c r="F100" s="28">
        <f t="shared" si="2"/>
        <v>0</v>
      </c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2"/>
      <c r="Y100" s="52"/>
    </row>
    <row r="101" spans="1:25" ht="14.25">
      <c r="A101" s="41" t="s">
        <v>173</v>
      </c>
      <c r="B101" s="31" t="s">
        <v>174</v>
      </c>
      <c r="C101" s="41"/>
      <c r="D101" s="41"/>
      <c r="E101" s="41"/>
      <c r="F101" s="28">
        <f t="shared" si="2"/>
        <v>0</v>
      </c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2"/>
      <c r="Y101" s="52"/>
    </row>
    <row r="102" spans="1:25" ht="14.25">
      <c r="A102" s="41" t="s">
        <v>377</v>
      </c>
      <c r="B102" s="31" t="s">
        <v>175</v>
      </c>
      <c r="C102" s="41"/>
      <c r="D102" s="41"/>
      <c r="E102" s="41"/>
      <c r="F102" s="28">
        <f t="shared" si="2"/>
        <v>0</v>
      </c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2"/>
      <c r="Y102" s="52"/>
    </row>
    <row r="103" spans="1:25" ht="14.25">
      <c r="A103" s="53" t="s">
        <v>345</v>
      </c>
      <c r="B103" s="36" t="s">
        <v>176</v>
      </c>
      <c r="C103" s="54">
        <f>SUM(C100:C102)</f>
        <v>0</v>
      </c>
      <c r="D103" s="54">
        <f>SUM(D100:D102)</f>
        <v>0</v>
      </c>
      <c r="E103" s="54">
        <f>SUM(E100:E102)</f>
        <v>0</v>
      </c>
      <c r="F103" s="54">
        <f>SUM(F100:F102)</f>
        <v>0</v>
      </c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2"/>
      <c r="Y103" s="52"/>
    </row>
    <row r="104" spans="1:25" ht="14.25">
      <c r="A104" s="56" t="s">
        <v>378</v>
      </c>
      <c r="B104" s="31" t="s">
        <v>177</v>
      </c>
      <c r="C104" s="56"/>
      <c r="D104" s="56"/>
      <c r="E104" s="56"/>
      <c r="F104" s="28">
        <f t="shared" si="2"/>
        <v>0</v>
      </c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2"/>
      <c r="Y104" s="52"/>
    </row>
    <row r="105" spans="1:25" ht="14.25">
      <c r="A105" s="56" t="s">
        <v>348</v>
      </c>
      <c r="B105" s="31" t="s">
        <v>180</v>
      </c>
      <c r="C105" s="56"/>
      <c r="D105" s="56"/>
      <c r="E105" s="56"/>
      <c r="F105" s="28">
        <f t="shared" si="2"/>
        <v>0</v>
      </c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2"/>
      <c r="Y105" s="52"/>
    </row>
    <row r="106" spans="1:25" ht="14.25">
      <c r="A106" s="41" t="s">
        <v>181</v>
      </c>
      <c r="B106" s="31" t="s">
        <v>182</v>
      </c>
      <c r="C106" s="41"/>
      <c r="D106" s="41"/>
      <c r="E106" s="41"/>
      <c r="F106" s="28">
        <f t="shared" si="2"/>
        <v>0</v>
      </c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2"/>
      <c r="Y106" s="52"/>
    </row>
    <row r="107" spans="1:25" ht="14.25">
      <c r="A107" s="41" t="s">
        <v>379</v>
      </c>
      <c r="B107" s="31" t="s">
        <v>183</v>
      </c>
      <c r="C107" s="41"/>
      <c r="D107" s="41"/>
      <c r="E107" s="41"/>
      <c r="F107" s="28">
        <f aca="true" t="shared" si="3" ref="F107:F121">SUM(C107:E107)</f>
        <v>0</v>
      </c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2"/>
      <c r="Y107" s="52"/>
    </row>
    <row r="108" spans="1:25" ht="14.25">
      <c r="A108" s="58" t="s">
        <v>346</v>
      </c>
      <c r="B108" s="36" t="s">
        <v>184</v>
      </c>
      <c r="C108" s="59">
        <f>SUM(C104:C107)</f>
        <v>0</v>
      </c>
      <c r="D108" s="59">
        <f>SUM(D104:D107)</f>
        <v>0</v>
      </c>
      <c r="E108" s="59">
        <f>SUM(E104:E107)</f>
        <v>0</v>
      </c>
      <c r="F108" s="59">
        <f>SUM(F104:F107)</f>
        <v>0</v>
      </c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52"/>
      <c r="Y108" s="52"/>
    </row>
    <row r="109" spans="1:25" ht="14.25">
      <c r="A109" s="56" t="s">
        <v>185</v>
      </c>
      <c r="B109" s="31" t="s">
        <v>186</v>
      </c>
      <c r="C109" s="56"/>
      <c r="D109" s="56"/>
      <c r="E109" s="56"/>
      <c r="F109" s="28">
        <f t="shared" si="3"/>
        <v>0</v>
      </c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2"/>
      <c r="Y109" s="52"/>
    </row>
    <row r="110" spans="1:25" ht="14.25">
      <c r="A110" s="56" t="s">
        <v>187</v>
      </c>
      <c r="B110" s="31" t="s">
        <v>188</v>
      </c>
      <c r="C110" s="61">
        <v>2876</v>
      </c>
      <c r="D110" s="56"/>
      <c r="E110" s="56"/>
      <c r="F110" s="28">
        <f t="shared" si="3"/>
        <v>2876</v>
      </c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2"/>
      <c r="Y110" s="52"/>
    </row>
    <row r="111" spans="1:25" ht="14.25">
      <c r="A111" s="56" t="s">
        <v>189</v>
      </c>
      <c r="B111" s="31" t="s">
        <v>190</v>
      </c>
      <c r="C111" s="62">
        <v>64227</v>
      </c>
      <c r="D111" s="56"/>
      <c r="E111" s="56"/>
      <c r="F111" s="28">
        <f t="shared" si="3"/>
        <v>64227</v>
      </c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2"/>
      <c r="Y111" s="52"/>
    </row>
    <row r="112" spans="1:25" ht="14.25">
      <c r="A112" s="56" t="s">
        <v>191</v>
      </c>
      <c r="B112" s="31" t="s">
        <v>192</v>
      </c>
      <c r="C112" s="56"/>
      <c r="D112" s="56"/>
      <c r="E112" s="56"/>
      <c r="F112" s="28">
        <f t="shared" si="3"/>
        <v>0</v>
      </c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2"/>
      <c r="Y112" s="52"/>
    </row>
    <row r="113" spans="1:25" ht="14.25">
      <c r="A113" s="56" t="s">
        <v>193</v>
      </c>
      <c r="B113" s="31" t="s">
        <v>194</v>
      </c>
      <c r="C113" s="56"/>
      <c r="D113" s="56"/>
      <c r="E113" s="56"/>
      <c r="F113" s="28">
        <f t="shared" si="3"/>
        <v>0</v>
      </c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2"/>
      <c r="Y113" s="52"/>
    </row>
    <row r="114" spans="1:25" ht="14.25">
      <c r="A114" s="56" t="s">
        <v>195</v>
      </c>
      <c r="B114" s="31" t="s">
        <v>196</v>
      </c>
      <c r="C114" s="56"/>
      <c r="D114" s="56"/>
      <c r="E114" s="56"/>
      <c r="F114" s="28">
        <f t="shared" si="3"/>
        <v>0</v>
      </c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2"/>
      <c r="Y114" s="52"/>
    </row>
    <row r="115" spans="1:25" ht="15">
      <c r="A115" s="63" t="s">
        <v>347</v>
      </c>
      <c r="B115" s="39" t="s">
        <v>197</v>
      </c>
      <c r="C115" s="64">
        <f>C114+C113+C112+C111+C110+C109+C108+C103</f>
        <v>67103</v>
      </c>
      <c r="D115" s="64">
        <f>D114+D113+D112+D111+D110+D109+D108+D103</f>
        <v>0</v>
      </c>
      <c r="E115" s="64">
        <f>E114+E113+E112+E111+E110+E109+E108+E103</f>
        <v>0</v>
      </c>
      <c r="F115" s="64">
        <f>F114+F113+F112+F111+F110+F109+F108+F103</f>
        <v>67103</v>
      </c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52"/>
      <c r="Y115" s="52"/>
    </row>
    <row r="116" spans="1:25" ht="14.25">
      <c r="A116" s="56" t="s">
        <v>198</v>
      </c>
      <c r="B116" s="31" t="s">
        <v>199</v>
      </c>
      <c r="C116" s="56"/>
      <c r="D116" s="56"/>
      <c r="E116" s="56"/>
      <c r="F116" s="28">
        <f t="shared" si="3"/>
        <v>0</v>
      </c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2"/>
      <c r="Y116" s="52"/>
    </row>
    <row r="117" spans="1:25" ht="14.25">
      <c r="A117" s="41" t="s">
        <v>200</v>
      </c>
      <c r="B117" s="31" t="s">
        <v>201</v>
      </c>
      <c r="C117" s="41"/>
      <c r="D117" s="41"/>
      <c r="E117" s="41"/>
      <c r="F117" s="28">
        <f t="shared" si="3"/>
        <v>0</v>
      </c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2"/>
      <c r="Y117" s="52"/>
    </row>
    <row r="118" spans="1:25" ht="14.25">
      <c r="A118" s="56" t="s">
        <v>380</v>
      </c>
      <c r="B118" s="31" t="s">
        <v>202</v>
      </c>
      <c r="C118" s="56"/>
      <c r="D118" s="56"/>
      <c r="E118" s="56"/>
      <c r="F118" s="28">
        <f t="shared" si="3"/>
        <v>0</v>
      </c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2"/>
      <c r="Y118" s="52"/>
    </row>
    <row r="119" spans="1:25" ht="14.25">
      <c r="A119" s="56" t="s">
        <v>349</v>
      </c>
      <c r="B119" s="31" t="s">
        <v>203</v>
      </c>
      <c r="C119" s="56"/>
      <c r="D119" s="56"/>
      <c r="E119" s="56"/>
      <c r="F119" s="28">
        <f t="shared" si="3"/>
        <v>0</v>
      </c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2"/>
      <c r="Y119" s="52"/>
    </row>
    <row r="120" spans="1:25" ht="15">
      <c r="A120" s="63" t="s">
        <v>350</v>
      </c>
      <c r="B120" s="39" t="s">
        <v>207</v>
      </c>
      <c r="C120" s="59">
        <f>C119+C118+C117+C116</f>
        <v>0</v>
      </c>
      <c r="D120" s="59">
        <f>D119+D118+D117+D116</f>
        <v>0</v>
      </c>
      <c r="E120" s="59">
        <f>E119+E118+E117+E116</f>
        <v>0</v>
      </c>
      <c r="F120" s="59">
        <f>F119+F118+F117+F116</f>
        <v>0</v>
      </c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52"/>
      <c r="Y120" s="52"/>
    </row>
    <row r="121" spans="1:25" ht="14.25">
      <c r="A121" s="41" t="s">
        <v>208</v>
      </c>
      <c r="B121" s="31" t="s">
        <v>209</v>
      </c>
      <c r="C121" s="41"/>
      <c r="D121" s="41"/>
      <c r="E121" s="41"/>
      <c r="F121" s="28">
        <f t="shared" si="3"/>
        <v>0</v>
      </c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2"/>
      <c r="Y121" s="52"/>
    </row>
    <row r="122" spans="1:25" ht="15.75">
      <c r="A122" s="65" t="s">
        <v>384</v>
      </c>
      <c r="B122" s="66" t="s">
        <v>210</v>
      </c>
      <c r="C122" s="64">
        <f>C121+C120+C115</f>
        <v>67103</v>
      </c>
      <c r="D122" s="64">
        <f>D121+D120+D115</f>
        <v>0</v>
      </c>
      <c r="E122" s="64">
        <f>E121+E120+E115</f>
        <v>0</v>
      </c>
      <c r="F122" s="64">
        <f>F121+F120+F115</f>
        <v>67103</v>
      </c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52"/>
      <c r="Y122" s="52"/>
    </row>
    <row r="123" spans="1:25" ht="15.75">
      <c r="A123" s="67" t="s">
        <v>420</v>
      </c>
      <c r="B123" s="68"/>
      <c r="C123" s="69">
        <f>C122+C99</f>
        <v>363730</v>
      </c>
      <c r="D123" s="69">
        <f>D122+D99</f>
        <v>0</v>
      </c>
      <c r="E123" s="69">
        <f>E122+E99</f>
        <v>0</v>
      </c>
      <c r="F123" s="69">
        <f>F122+F99</f>
        <v>363730</v>
      </c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</row>
    <row r="124" spans="2:25" ht="14.25"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</row>
    <row r="125" spans="2:25" ht="14.25"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</row>
    <row r="126" spans="2:25" ht="14.25"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</row>
    <row r="127" spans="2:25" ht="14.25"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</row>
    <row r="128" spans="2:25" ht="14.25"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</row>
    <row r="129" spans="2:25" ht="14.25"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</row>
    <row r="130" spans="2:25" ht="14.25"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</row>
    <row r="131" spans="2:25" ht="14.25"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</row>
    <row r="132" spans="2:25" ht="14.25"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</row>
    <row r="133" spans="2:25" ht="14.25"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</row>
    <row r="134" spans="2:25" ht="14.25"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</row>
    <row r="135" spans="2:25" ht="14.25"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</row>
    <row r="136" spans="2:25" ht="14.25"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</row>
    <row r="137" spans="2:25" ht="14.25"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</row>
    <row r="138" spans="2:25" ht="14.25"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</row>
    <row r="139" spans="2:25" ht="14.25"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</row>
    <row r="140" spans="2:25" ht="14.25"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</row>
    <row r="141" spans="2:25" ht="14.25"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</row>
    <row r="142" spans="2:25" ht="14.25"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</row>
    <row r="143" spans="2:25" ht="14.25"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</row>
    <row r="144" spans="2:25" ht="14.25"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</row>
    <row r="145" spans="2:25" ht="14.25"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</row>
    <row r="146" spans="2:25" ht="14.25"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</row>
    <row r="147" spans="2:25" ht="14.25"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</row>
    <row r="148" spans="2:25" ht="14.25"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</row>
    <row r="149" spans="2:25" ht="14.25"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</row>
    <row r="150" spans="2:25" ht="14.25"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</row>
    <row r="151" spans="2:25" ht="14.25"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</row>
    <row r="152" spans="2:25" ht="14.25"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</row>
    <row r="153" spans="2:25" ht="14.25"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</row>
    <row r="154" spans="2:25" ht="14.25"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</row>
    <row r="155" spans="2:25" ht="14.25"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</row>
    <row r="156" spans="2:25" ht="14.25"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</row>
    <row r="157" spans="2:25" ht="14.25"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</row>
    <row r="158" spans="2:25" ht="14.25"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</row>
    <row r="159" spans="2:25" ht="14.25"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</row>
    <row r="160" spans="2:25" ht="14.25"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</row>
    <row r="161" spans="2:25" ht="14.25"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</row>
    <row r="162" spans="2:25" ht="14.25"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</row>
    <row r="163" spans="2:25" ht="14.25"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</row>
    <row r="164" spans="2:25" ht="14.25"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</row>
    <row r="165" spans="2:25" ht="14.25"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</row>
    <row r="166" spans="2:25" ht="14.25"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</row>
    <row r="167" spans="2:25" ht="14.25"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</row>
    <row r="168" spans="2:25" ht="14.25"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</row>
    <row r="169" spans="2:25" ht="14.25"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</row>
    <row r="170" spans="2:25" ht="14.25"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</row>
    <row r="171" spans="2:25" ht="14.25"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1" r:id="rId1"/>
  <rowBreaks count="1" manualBreakCount="1">
    <brk id="7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171"/>
  <sheetViews>
    <sheetView zoomScalePageLayoutView="0" workbookViewId="0" topLeftCell="A13">
      <selection activeCell="A1" sqref="A1:F3"/>
    </sheetView>
  </sheetViews>
  <sheetFormatPr defaultColWidth="9.140625" defaultRowHeight="15"/>
  <cols>
    <col min="1" max="1" width="91.57421875" style="20" customWidth="1"/>
    <col min="2" max="2" width="9.140625" style="20" customWidth="1"/>
    <col min="3" max="3" width="17.140625" style="20" customWidth="1"/>
    <col min="4" max="4" width="20.140625" style="20" customWidth="1"/>
    <col min="5" max="5" width="11.00390625" style="20" customWidth="1"/>
    <col min="6" max="6" width="15.57421875" style="20" customWidth="1"/>
    <col min="7" max="16384" width="9.140625" style="20" customWidth="1"/>
  </cols>
  <sheetData>
    <row r="1" spans="1:6" ht="15.75">
      <c r="A1" s="194" t="s">
        <v>677</v>
      </c>
      <c r="B1" s="194"/>
      <c r="C1" s="194"/>
      <c r="D1" s="194"/>
      <c r="E1" s="194"/>
      <c r="F1" s="194"/>
    </row>
    <row r="2" spans="1:6" ht="21" customHeight="1">
      <c r="A2" s="181" t="s">
        <v>672</v>
      </c>
      <c r="B2" s="192"/>
      <c r="C2" s="192"/>
      <c r="D2" s="192"/>
      <c r="E2" s="192"/>
      <c r="F2" s="182"/>
    </row>
    <row r="3" spans="1:6" ht="18.75" customHeight="1">
      <c r="A3" s="193" t="s">
        <v>452</v>
      </c>
      <c r="B3" s="192"/>
      <c r="C3" s="192"/>
      <c r="D3" s="192"/>
      <c r="E3" s="192"/>
      <c r="F3" s="182"/>
    </row>
    <row r="4" ht="18.75">
      <c r="A4" s="21"/>
    </row>
    <row r="5" ht="14.25">
      <c r="A5" s="1" t="s">
        <v>623</v>
      </c>
    </row>
    <row r="6" spans="1:6" ht="101.25" customHeight="1">
      <c r="A6" s="22" t="s">
        <v>33</v>
      </c>
      <c r="B6" s="23" t="s">
        <v>34</v>
      </c>
      <c r="C6" s="24" t="s">
        <v>483</v>
      </c>
      <c r="D6" s="24" t="s">
        <v>484</v>
      </c>
      <c r="E6" s="24" t="s">
        <v>485</v>
      </c>
      <c r="F6" s="25" t="s">
        <v>1</v>
      </c>
    </row>
    <row r="7" spans="1:6" ht="14.25">
      <c r="A7" s="26" t="s">
        <v>35</v>
      </c>
      <c r="B7" s="27" t="s">
        <v>36</v>
      </c>
      <c r="C7" s="28">
        <v>41813</v>
      </c>
      <c r="D7" s="28"/>
      <c r="E7" s="28"/>
      <c r="F7" s="28">
        <f>SUM(C7:E7)</f>
        <v>41813</v>
      </c>
    </row>
    <row r="8" spans="1:6" ht="14.25">
      <c r="A8" s="26" t="s">
        <v>37</v>
      </c>
      <c r="B8" s="29" t="s">
        <v>38</v>
      </c>
      <c r="C8" s="28">
        <v>1900</v>
      </c>
      <c r="D8" s="28"/>
      <c r="E8" s="28"/>
      <c r="F8" s="28">
        <f aca="true" t="shared" si="0" ref="F8:F19">SUM(C8:E8)</f>
        <v>1900</v>
      </c>
    </row>
    <row r="9" spans="1:6" ht="14.25">
      <c r="A9" s="26" t="s">
        <v>39</v>
      </c>
      <c r="B9" s="29" t="s">
        <v>40</v>
      </c>
      <c r="C9" s="28"/>
      <c r="D9" s="28"/>
      <c r="E9" s="28"/>
      <c r="F9" s="28">
        <f t="shared" si="0"/>
        <v>0</v>
      </c>
    </row>
    <row r="10" spans="1:6" ht="14.25">
      <c r="A10" s="30" t="s">
        <v>41</v>
      </c>
      <c r="B10" s="29" t="s">
        <v>42</v>
      </c>
      <c r="C10" s="28">
        <v>130</v>
      </c>
      <c r="D10" s="28"/>
      <c r="E10" s="28"/>
      <c r="F10" s="28">
        <f t="shared" si="0"/>
        <v>130</v>
      </c>
    </row>
    <row r="11" spans="1:6" ht="14.25">
      <c r="A11" s="30" t="s">
        <v>43</v>
      </c>
      <c r="B11" s="29" t="s">
        <v>44</v>
      </c>
      <c r="C11" s="28"/>
      <c r="D11" s="28"/>
      <c r="E11" s="28"/>
      <c r="F11" s="28">
        <f t="shared" si="0"/>
        <v>0</v>
      </c>
    </row>
    <row r="12" spans="1:6" ht="14.25">
      <c r="A12" s="30" t="s">
        <v>45</v>
      </c>
      <c r="B12" s="29" t="s">
        <v>46</v>
      </c>
      <c r="C12" s="28"/>
      <c r="D12" s="28"/>
      <c r="E12" s="28"/>
      <c r="F12" s="28">
        <f t="shared" si="0"/>
        <v>0</v>
      </c>
    </row>
    <row r="13" spans="1:6" ht="14.25">
      <c r="A13" s="30" t="s">
        <v>47</v>
      </c>
      <c r="B13" s="29" t="s">
        <v>48</v>
      </c>
      <c r="C13" s="28"/>
      <c r="D13" s="28"/>
      <c r="E13" s="28"/>
      <c r="F13" s="28">
        <f t="shared" si="0"/>
        <v>0</v>
      </c>
    </row>
    <row r="14" spans="1:6" ht="14.25">
      <c r="A14" s="30" t="s">
        <v>49</v>
      </c>
      <c r="B14" s="29" t="s">
        <v>50</v>
      </c>
      <c r="C14" s="28"/>
      <c r="D14" s="28"/>
      <c r="E14" s="28"/>
      <c r="F14" s="28">
        <f t="shared" si="0"/>
        <v>0</v>
      </c>
    </row>
    <row r="15" spans="1:6" ht="14.25">
      <c r="A15" s="31" t="s">
        <v>51</v>
      </c>
      <c r="B15" s="29" t="s">
        <v>52</v>
      </c>
      <c r="C15" s="28">
        <v>282</v>
      </c>
      <c r="D15" s="28"/>
      <c r="E15" s="28"/>
      <c r="F15" s="28">
        <f t="shared" si="0"/>
        <v>282</v>
      </c>
    </row>
    <row r="16" spans="1:6" ht="14.25">
      <c r="A16" s="31" t="s">
        <v>53</v>
      </c>
      <c r="B16" s="29" t="s">
        <v>54</v>
      </c>
      <c r="C16" s="28"/>
      <c r="D16" s="28"/>
      <c r="E16" s="28"/>
      <c r="F16" s="28">
        <f t="shared" si="0"/>
        <v>0</v>
      </c>
    </row>
    <row r="17" spans="1:6" ht="14.25">
      <c r="A17" s="31" t="s">
        <v>55</v>
      </c>
      <c r="B17" s="29" t="s">
        <v>56</v>
      </c>
      <c r="C17" s="28"/>
      <c r="D17" s="28"/>
      <c r="E17" s="28"/>
      <c r="F17" s="28">
        <f t="shared" si="0"/>
        <v>0</v>
      </c>
    </row>
    <row r="18" spans="1:6" ht="14.25">
      <c r="A18" s="31" t="s">
        <v>57</v>
      </c>
      <c r="B18" s="29" t="s">
        <v>58</v>
      </c>
      <c r="C18" s="28"/>
      <c r="D18" s="28"/>
      <c r="E18" s="28"/>
      <c r="F18" s="28">
        <f t="shared" si="0"/>
        <v>0</v>
      </c>
    </row>
    <row r="19" spans="1:6" ht="14.25">
      <c r="A19" s="31" t="s">
        <v>351</v>
      </c>
      <c r="B19" s="29" t="s">
        <v>59</v>
      </c>
      <c r="C19" s="28">
        <v>250</v>
      </c>
      <c r="D19" s="28"/>
      <c r="E19" s="28"/>
      <c r="F19" s="28">
        <f t="shared" si="0"/>
        <v>250</v>
      </c>
    </row>
    <row r="20" spans="1:6" ht="14.25">
      <c r="A20" s="32" t="s">
        <v>322</v>
      </c>
      <c r="B20" s="33" t="s">
        <v>60</v>
      </c>
      <c r="C20" s="34">
        <f>SUM(C7:C19)</f>
        <v>44375</v>
      </c>
      <c r="D20" s="34">
        <f>SUM(D7:D19)</f>
        <v>0</v>
      </c>
      <c r="E20" s="34">
        <f>SUM(E7:E19)</f>
        <v>0</v>
      </c>
      <c r="F20" s="34">
        <f>SUM(F7:F19)</f>
        <v>44375</v>
      </c>
    </row>
    <row r="21" spans="1:6" ht="14.25">
      <c r="A21" s="31" t="s">
        <v>61</v>
      </c>
      <c r="B21" s="29" t="s">
        <v>62</v>
      </c>
      <c r="C21" s="28"/>
      <c r="D21" s="28"/>
      <c r="E21" s="28"/>
      <c r="F21" s="28">
        <f>SUM(C21:E21)</f>
        <v>0</v>
      </c>
    </row>
    <row r="22" spans="1:6" ht="14.25">
      <c r="A22" s="31" t="s">
        <v>63</v>
      </c>
      <c r="B22" s="29" t="s">
        <v>64</v>
      </c>
      <c r="C22" s="28"/>
      <c r="D22" s="28"/>
      <c r="E22" s="28"/>
      <c r="F22" s="28">
        <f>SUM(C22:E22)</f>
        <v>0</v>
      </c>
    </row>
    <row r="23" spans="1:6" ht="14.25">
      <c r="A23" s="35" t="s">
        <v>65</v>
      </c>
      <c r="B23" s="29" t="s">
        <v>66</v>
      </c>
      <c r="C23" s="28"/>
      <c r="D23" s="28"/>
      <c r="E23" s="28"/>
      <c r="F23" s="28">
        <f>SUM(C23:E23)</f>
        <v>0</v>
      </c>
    </row>
    <row r="24" spans="1:6" ht="14.25">
      <c r="A24" s="36" t="s">
        <v>323</v>
      </c>
      <c r="B24" s="33" t="s">
        <v>67</v>
      </c>
      <c r="C24" s="34">
        <f>SUM(C21:C23)</f>
        <v>0</v>
      </c>
      <c r="D24" s="34">
        <f>SUM(D21:D23)</f>
        <v>0</v>
      </c>
      <c r="E24" s="34">
        <f>SUM(E21:E23)</f>
        <v>0</v>
      </c>
      <c r="F24" s="34">
        <f>SUM(F21:F23)</f>
        <v>0</v>
      </c>
    </row>
    <row r="25" spans="1:6" ht="15">
      <c r="A25" s="37" t="s">
        <v>381</v>
      </c>
      <c r="B25" s="38" t="s">
        <v>68</v>
      </c>
      <c r="C25" s="9">
        <f>C24+C20</f>
        <v>44375</v>
      </c>
      <c r="D25" s="9">
        <f>D24+D20</f>
        <v>0</v>
      </c>
      <c r="E25" s="9">
        <f>E24+E20</f>
        <v>0</v>
      </c>
      <c r="F25" s="9">
        <f>SUM(C25:E25)</f>
        <v>44375</v>
      </c>
    </row>
    <row r="26" spans="1:6" ht="15">
      <c r="A26" s="39" t="s">
        <v>352</v>
      </c>
      <c r="B26" s="38" t="s">
        <v>69</v>
      </c>
      <c r="C26" s="9">
        <v>8603</v>
      </c>
      <c r="D26" s="9">
        <v>0</v>
      </c>
      <c r="E26" s="9">
        <v>0</v>
      </c>
      <c r="F26" s="9">
        <f>SUM(C26:E26)</f>
        <v>8603</v>
      </c>
    </row>
    <row r="27" spans="1:6" ht="14.25">
      <c r="A27" s="31" t="s">
        <v>70</v>
      </c>
      <c r="B27" s="29" t="s">
        <v>71</v>
      </c>
      <c r="C27" s="28">
        <v>300</v>
      </c>
      <c r="D27" s="28"/>
      <c r="E27" s="28"/>
      <c r="F27" s="28">
        <f>SUM(C27:E27)</f>
        <v>300</v>
      </c>
    </row>
    <row r="28" spans="1:6" ht="14.25">
      <c r="A28" s="31" t="s">
        <v>72</v>
      </c>
      <c r="B28" s="29" t="s">
        <v>73</v>
      </c>
      <c r="C28" s="28">
        <v>628</v>
      </c>
      <c r="D28" s="28"/>
      <c r="E28" s="28"/>
      <c r="F28" s="28">
        <f>SUM(C28:E28)</f>
        <v>628</v>
      </c>
    </row>
    <row r="29" spans="1:6" ht="14.25">
      <c r="A29" s="31" t="s">
        <v>74</v>
      </c>
      <c r="B29" s="29" t="s">
        <v>75</v>
      </c>
      <c r="C29" s="28"/>
      <c r="D29" s="28"/>
      <c r="E29" s="28"/>
      <c r="F29" s="28">
        <f>SUM(C29:E29)</f>
        <v>0</v>
      </c>
    </row>
    <row r="30" spans="1:6" ht="14.25">
      <c r="A30" s="36" t="s">
        <v>324</v>
      </c>
      <c r="B30" s="33" t="s">
        <v>76</v>
      </c>
      <c r="C30" s="34">
        <f>SUM(C27:C29)</f>
        <v>928</v>
      </c>
      <c r="D30" s="34">
        <f>SUM(D27:D29)</f>
        <v>0</v>
      </c>
      <c r="E30" s="34">
        <f>SUM(E27:E29)</f>
        <v>0</v>
      </c>
      <c r="F30" s="34">
        <f>SUM(F27:F29)</f>
        <v>928</v>
      </c>
    </row>
    <row r="31" spans="1:6" ht="14.25">
      <c r="A31" s="31" t="s">
        <v>77</v>
      </c>
      <c r="B31" s="29" t="s">
        <v>78</v>
      </c>
      <c r="C31" s="28">
        <v>141</v>
      </c>
      <c r="D31" s="28"/>
      <c r="E31" s="28"/>
      <c r="F31" s="28">
        <f>SUM(C31:E31)</f>
        <v>141</v>
      </c>
    </row>
    <row r="32" spans="1:6" ht="14.25">
      <c r="A32" s="31" t="s">
        <v>79</v>
      </c>
      <c r="B32" s="29" t="s">
        <v>80</v>
      </c>
      <c r="C32" s="28">
        <v>50</v>
      </c>
      <c r="D32" s="28"/>
      <c r="E32" s="28"/>
      <c r="F32" s="28">
        <f>SUM(C32:E32)</f>
        <v>50</v>
      </c>
    </row>
    <row r="33" spans="1:6" ht="15" customHeight="1">
      <c r="A33" s="36" t="s">
        <v>382</v>
      </c>
      <c r="B33" s="33" t="s">
        <v>81</v>
      </c>
      <c r="C33" s="34">
        <f>SUM(C31:C32)</f>
        <v>191</v>
      </c>
      <c r="D33" s="34">
        <f>SUM(D31:D32)</f>
        <v>0</v>
      </c>
      <c r="E33" s="34">
        <f>SUM(E31:E32)</f>
        <v>0</v>
      </c>
      <c r="F33" s="34">
        <f>SUM(F31:F32)</f>
        <v>191</v>
      </c>
    </row>
    <row r="34" spans="1:6" ht="14.25">
      <c r="A34" s="31" t="s">
        <v>82</v>
      </c>
      <c r="B34" s="29" t="s">
        <v>83</v>
      </c>
      <c r="C34" s="28">
        <v>1658</v>
      </c>
      <c r="D34" s="28"/>
      <c r="E34" s="28"/>
      <c r="F34" s="28">
        <f>SUM(C34:E34)</f>
        <v>1658</v>
      </c>
    </row>
    <row r="35" spans="1:6" ht="14.25">
      <c r="A35" s="31" t="s">
        <v>84</v>
      </c>
      <c r="B35" s="29" t="s">
        <v>85</v>
      </c>
      <c r="C35" s="28">
        <v>6351</v>
      </c>
      <c r="D35" s="28"/>
      <c r="E35" s="28"/>
      <c r="F35" s="28">
        <f aca="true" t="shared" si="1" ref="F35:F40">SUM(C35:E35)</f>
        <v>6351</v>
      </c>
    </row>
    <row r="36" spans="1:6" ht="14.25">
      <c r="A36" s="31" t="s">
        <v>353</v>
      </c>
      <c r="B36" s="29" t="s">
        <v>86</v>
      </c>
      <c r="C36" s="28"/>
      <c r="D36" s="28"/>
      <c r="E36" s="28"/>
      <c r="F36" s="28">
        <f t="shared" si="1"/>
        <v>0</v>
      </c>
    </row>
    <row r="37" spans="1:6" ht="14.25">
      <c r="A37" s="31" t="s">
        <v>87</v>
      </c>
      <c r="B37" s="29" t="s">
        <v>88</v>
      </c>
      <c r="C37" s="28">
        <v>50</v>
      </c>
      <c r="D37" s="28"/>
      <c r="E37" s="28"/>
      <c r="F37" s="28">
        <f t="shared" si="1"/>
        <v>50</v>
      </c>
    </row>
    <row r="38" spans="1:6" ht="14.25">
      <c r="A38" s="40" t="s">
        <v>354</v>
      </c>
      <c r="B38" s="29" t="s">
        <v>89</v>
      </c>
      <c r="C38" s="28"/>
      <c r="D38" s="28"/>
      <c r="E38" s="28"/>
      <c r="F38" s="28">
        <f t="shared" si="1"/>
        <v>0</v>
      </c>
    </row>
    <row r="39" spans="1:6" ht="14.25">
      <c r="A39" s="35" t="s">
        <v>90</v>
      </c>
      <c r="B39" s="29" t="s">
        <v>91</v>
      </c>
      <c r="C39" s="28">
        <v>420</v>
      </c>
      <c r="D39" s="28"/>
      <c r="E39" s="28"/>
      <c r="F39" s="28">
        <f t="shared" si="1"/>
        <v>420</v>
      </c>
    </row>
    <row r="40" spans="1:6" ht="14.25">
      <c r="A40" s="31" t="s">
        <v>355</v>
      </c>
      <c r="B40" s="29" t="s">
        <v>92</v>
      </c>
      <c r="C40" s="28">
        <v>626</v>
      </c>
      <c r="D40" s="28"/>
      <c r="E40" s="28"/>
      <c r="F40" s="28">
        <f t="shared" si="1"/>
        <v>626</v>
      </c>
    </row>
    <row r="41" spans="1:6" ht="14.25">
      <c r="A41" s="36" t="s">
        <v>325</v>
      </c>
      <c r="B41" s="33" t="s">
        <v>93</v>
      </c>
      <c r="C41" s="34">
        <f>SUM(C34:C40)</f>
        <v>9105</v>
      </c>
      <c r="D41" s="34">
        <f>SUM(D34:D40)</f>
        <v>0</v>
      </c>
      <c r="E41" s="34">
        <f>SUM(E34:E40)</f>
        <v>0</v>
      </c>
      <c r="F41" s="34">
        <f>SUM(F34:F40)</f>
        <v>9105</v>
      </c>
    </row>
    <row r="42" spans="1:6" ht="14.25">
      <c r="A42" s="31" t="s">
        <v>94</v>
      </c>
      <c r="B42" s="29" t="s">
        <v>95</v>
      </c>
      <c r="C42" s="28"/>
      <c r="D42" s="28"/>
      <c r="E42" s="28"/>
      <c r="F42" s="28">
        <f>SUM(C42:E42)</f>
        <v>0</v>
      </c>
    </row>
    <row r="43" spans="1:6" ht="14.25">
      <c r="A43" s="31" t="s">
        <v>96</v>
      </c>
      <c r="B43" s="29" t="s">
        <v>97</v>
      </c>
      <c r="C43" s="28"/>
      <c r="D43" s="28"/>
      <c r="E43" s="28"/>
      <c r="F43" s="28">
        <f aca="true" t="shared" si="2" ref="F43:F106">SUM(C43:E43)</f>
        <v>0</v>
      </c>
    </row>
    <row r="44" spans="1:6" ht="14.25">
      <c r="A44" s="36" t="s">
        <v>326</v>
      </c>
      <c r="B44" s="33" t="s">
        <v>98</v>
      </c>
      <c r="C44" s="34">
        <f>SUM(C42:C43)</f>
        <v>0</v>
      </c>
      <c r="D44" s="34">
        <f>SUM(D42:D43)</f>
        <v>0</v>
      </c>
      <c r="E44" s="34">
        <f>SUM(E42:E43)</f>
        <v>0</v>
      </c>
      <c r="F44" s="34">
        <f>SUM(F42:F43)</f>
        <v>0</v>
      </c>
    </row>
    <row r="45" spans="1:6" ht="14.25">
      <c r="A45" s="31" t="s">
        <v>99</v>
      </c>
      <c r="B45" s="29" t="s">
        <v>100</v>
      </c>
      <c r="C45" s="28">
        <v>2545</v>
      </c>
      <c r="D45" s="28"/>
      <c r="E45" s="28"/>
      <c r="F45" s="28">
        <f t="shared" si="2"/>
        <v>2545</v>
      </c>
    </row>
    <row r="46" spans="1:6" ht="14.25">
      <c r="A46" s="31" t="s">
        <v>101</v>
      </c>
      <c r="B46" s="29" t="s">
        <v>102</v>
      </c>
      <c r="C46" s="28"/>
      <c r="D46" s="28"/>
      <c r="E46" s="28"/>
      <c r="F46" s="28">
        <f t="shared" si="2"/>
        <v>0</v>
      </c>
    </row>
    <row r="47" spans="1:6" ht="14.25">
      <c r="A47" s="31" t="s">
        <v>356</v>
      </c>
      <c r="B47" s="29" t="s">
        <v>103</v>
      </c>
      <c r="C47" s="28"/>
      <c r="D47" s="28"/>
      <c r="E47" s="28"/>
      <c r="F47" s="28">
        <f t="shared" si="2"/>
        <v>0</v>
      </c>
    </row>
    <row r="48" spans="1:6" ht="14.25">
      <c r="A48" s="31" t="s">
        <v>357</v>
      </c>
      <c r="B48" s="29" t="s">
        <v>104</v>
      </c>
      <c r="C48" s="28"/>
      <c r="D48" s="28"/>
      <c r="E48" s="28"/>
      <c r="F48" s="28">
        <f t="shared" si="2"/>
        <v>0</v>
      </c>
    </row>
    <row r="49" spans="1:6" ht="14.25">
      <c r="A49" s="31" t="s">
        <v>105</v>
      </c>
      <c r="B49" s="29" t="s">
        <v>106</v>
      </c>
      <c r="C49" s="28">
        <v>20</v>
      </c>
      <c r="D49" s="28"/>
      <c r="E49" s="28"/>
      <c r="F49" s="28">
        <f t="shared" si="2"/>
        <v>20</v>
      </c>
    </row>
    <row r="50" spans="1:6" ht="14.25">
      <c r="A50" s="36" t="s">
        <v>327</v>
      </c>
      <c r="B50" s="33" t="s">
        <v>107</v>
      </c>
      <c r="C50" s="34">
        <f>SUM(C45:C49)</f>
        <v>2565</v>
      </c>
      <c r="D50" s="34">
        <f>SUM(D45:D49)</f>
        <v>0</v>
      </c>
      <c r="E50" s="34">
        <f>SUM(E45:E49)</f>
        <v>0</v>
      </c>
      <c r="F50" s="34">
        <f>SUM(F45:F49)</f>
        <v>2565</v>
      </c>
    </row>
    <row r="51" spans="1:6" ht="15">
      <c r="A51" s="39" t="s">
        <v>328</v>
      </c>
      <c r="B51" s="38" t="s">
        <v>108</v>
      </c>
      <c r="C51" s="9">
        <f>C50+C44+C41+C33+C30</f>
        <v>12789</v>
      </c>
      <c r="D51" s="9">
        <f>D50+D44+D41+D33+D30</f>
        <v>0</v>
      </c>
      <c r="E51" s="9">
        <f>E50+E44+E41+E33+E30</f>
        <v>0</v>
      </c>
      <c r="F51" s="9">
        <f>F50+F44+F41+F33+F30</f>
        <v>12789</v>
      </c>
    </row>
    <row r="52" spans="1:6" ht="14.25">
      <c r="A52" s="41" t="s">
        <v>109</v>
      </c>
      <c r="B52" s="29" t="s">
        <v>110</v>
      </c>
      <c r="C52" s="28"/>
      <c r="D52" s="28"/>
      <c r="E52" s="28"/>
      <c r="F52" s="28">
        <f t="shared" si="2"/>
        <v>0</v>
      </c>
    </row>
    <row r="53" spans="1:6" ht="14.25">
      <c r="A53" s="41" t="s">
        <v>329</v>
      </c>
      <c r="B53" s="29" t="s">
        <v>111</v>
      </c>
      <c r="C53" s="28"/>
      <c r="D53" s="28"/>
      <c r="E53" s="28"/>
      <c r="F53" s="28">
        <f t="shared" si="2"/>
        <v>0</v>
      </c>
    </row>
    <row r="54" spans="1:6" ht="14.25">
      <c r="A54" s="42" t="s">
        <v>358</v>
      </c>
      <c r="B54" s="29" t="s">
        <v>112</v>
      </c>
      <c r="C54" s="28"/>
      <c r="D54" s="28"/>
      <c r="E54" s="28"/>
      <c r="F54" s="28">
        <f t="shared" si="2"/>
        <v>0</v>
      </c>
    </row>
    <row r="55" spans="1:6" ht="14.25">
      <c r="A55" s="42" t="s">
        <v>359</v>
      </c>
      <c r="B55" s="29" t="s">
        <v>113</v>
      </c>
      <c r="C55" s="28"/>
      <c r="D55" s="28"/>
      <c r="E55" s="28"/>
      <c r="F55" s="28">
        <f t="shared" si="2"/>
        <v>0</v>
      </c>
    </row>
    <row r="56" spans="1:6" ht="14.25">
      <c r="A56" s="42" t="s">
        <v>360</v>
      </c>
      <c r="B56" s="29" t="s">
        <v>114</v>
      </c>
      <c r="C56" s="28"/>
      <c r="D56" s="28"/>
      <c r="E56" s="28"/>
      <c r="F56" s="28">
        <f t="shared" si="2"/>
        <v>0</v>
      </c>
    </row>
    <row r="57" spans="1:6" ht="14.25">
      <c r="A57" s="41" t="s">
        <v>361</v>
      </c>
      <c r="B57" s="29" t="s">
        <v>115</v>
      </c>
      <c r="C57" s="28"/>
      <c r="D57" s="28"/>
      <c r="E57" s="28"/>
      <c r="F57" s="28">
        <f t="shared" si="2"/>
        <v>0</v>
      </c>
    </row>
    <row r="58" spans="1:6" ht="14.25">
      <c r="A58" s="41" t="s">
        <v>362</v>
      </c>
      <c r="B58" s="29" t="s">
        <v>116</v>
      </c>
      <c r="C58" s="28"/>
      <c r="D58" s="28"/>
      <c r="E58" s="28"/>
      <c r="F58" s="28">
        <f t="shared" si="2"/>
        <v>0</v>
      </c>
    </row>
    <row r="59" spans="1:6" ht="14.25">
      <c r="A59" s="41" t="s">
        <v>363</v>
      </c>
      <c r="B59" s="29" t="s">
        <v>117</v>
      </c>
      <c r="C59" s="28"/>
      <c r="D59" s="28"/>
      <c r="E59" s="28"/>
      <c r="F59" s="28">
        <f t="shared" si="2"/>
        <v>0</v>
      </c>
    </row>
    <row r="60" spans="1:6" ht="15">
      <c r="A60" s="43" t="s">
        <v>330</v>
      </c>
      <c r="B60" s="38" t="s">
        <v>118</v>
      </c>
      <c r="C60" s="34">
        <f>SUM(C52:C59)</f>
        <v>0</v>
      </c>
      <c r="D60" s="34">
        <f>SUM(D52:D59)</f>
        <v>0</v>
      </c>
      <c r="E60" s="34">
        <f>SUM(E52:E59)</f>
        <v>0</v>
      </c>
      <c r="F60" s="34">
        <f>SUM(F52:F59)</f>
        <v>0</v>
      </c>
    </row>
    <row r="61" spans="1:6" ht="14.25">
      <c r="A61" s="44" t="s">
        <v>364</v>
      </c>
      <c r="B61" s="29" t="s">
        <v>119</v>
      </c>
      <c r="C61" s="28"/>
      <c r="D61" s="28"/>
      <c r="E61" s="28"/>
      <c r="F61" s="28">
        <f t="shared" si="2"/>
        <v>0</v>
      </c>
    </row>
    <row r="62" spans="1:6" ht="14.25">
      <c r="A62" s="44" t="s">
        <v>120</v>
      </c>
      <c r="B62" s="29" t="s">
        <v>121</v>
      </c>
      <c r="C62" s="28"/>
      <c r="D62" s="28"/>
      <c r="E62" s="28"/>
      <c r="F62" s="28">
        <f t="shared" si="2"/>
        <v>0</v>
      </c>
    </row>
    <row r="63" spans="1:6" ht="14.25">
      <c r="A63" s="44" t="s">
        <v>122</v>
      </c>
      <c r="B63" s="29" t="s">
        <v>123</v>
      </c>
      <c r="C63" s="28"/>
      <c r="D63" s="28"/>
      <c r="E63" s="28"/>
      <c r="F63" s="28">
        <f t="shared" si="2"/>
        <v>0</v>
      </c>
    </row>
    <row r="64" spans="1:6" ht="14.25">
      <c r="A64" s="44" t="s">
        <v>331</v>
      </c>
      <c r="B64" s="29" t="s">
        <v>124</v>
      </c>
      <c r="C64" s="28"/>
      <c r="D64" s="28"/>
      <c r="E64" s="28"/>
      <c r="F64" s="28">
        <f t="shared" si="2"/>
        <v>0</v>
      </c>
    </row>
    <row r="65" spans="1:6" ht="14.25">
      <c r="A65" s="44" t="s">
        <v>365</v>
      </c>
      <c r="B65" s="29" t="s">
        <v>125</v>
      </c>
      <c r="C65" s="28"/>
      <c r="D65" s="28"/>
      <c r="E65" s="28"/>
      <c r="F65" s="28">
        <f t="shared" si="2"/>
        <v>0</v>
      </c>
    </row>
    <row r="66" spans="1:6" ht="14.25">
      <c r="A66" s="44" t="s">
        <v>333</v>
      </c>
      <c r="B66" s="29" t="s">
        <v>126</v>
      </c>
      <c r="C66" s="28"/>
      <c r="D66" s="28"/>
      <c r="E66" s="28"/>
      <c r="F66" s="28">
        <f t="shared" si="2"/>
        <v>0</v>
      </c>
    </row>
    <row r="67" spans="1:6" ht="14.25">
      <c r="A67" s="44" t="s">
        <v>366</v>
      </c>
      <c r="B67" s="29" t="s">
        <v>127</v>
      </c>
      <c r="C67" s="28"/>
      <c r="D67" s="28"/>
      <c r="E67" s="28"/>
      <c r="F67" s="28">
        <f t="shared" si="2"/>
        <v>0</v>
      </c>
    </row>
    <row r="68" spans="1:6" ht="14.25">
      <c r="A68" s="44" t="s">
        <v>367</v>
      </c>
      <c r="B68" s="29" t="s">
        <v>128</v>
      </c>
      <c r="C68" s="28"/>
      <c r="D68" s="28"/>
      <c r="E68" s="28"/>
      <c r="F68" s="28">
        <f t="shared" si="2"/>
        <v>0</v>
      </c>
    </row>
    <row r="69" spans="1:6" ht="14.25">
      <c r="A69" s="44" t="s">
        <v>129</v>
      </c>
      <c r="B69" s="29" t="s">
        <v>130</v>
      </c>
      <c r="C69" s="28"/>
      <c r="D69" s="28"/>
      <c r="E69" s="28"/>
      <c r="F69" s="28">
        <f t="shared" si="2"/>
        <v>0</v>
      </c>
    </row>
    <row r="70" spans="1:6" ht="14.25">
      <c r="A70" s="45" t="s">
        <v>131</v>
      </c>
      <c r="B70" s="29" t="s">
        <v>132</v>
      </c>
      <c r="C70" s="28"/>
      <c r="D70" s="28"/>
      <c r="E70" s="28"/>
      <c r="F70" s="28">
        <f t="shared" si="2"/>
        <v>0</v>
      </c>
    </row>
    <row r="71" spans="1:6" ht="14.25">
      <c r="A71" s="44" t="s">
        <v>368</v>
      </c>
      <c r="B71" s="29" t="s">
        <v>133</v>
      </c>
      <c r="C71" s="28"/>
      <c r="D71" s="28"/>
      <c r="E71" s="28"/>
      <c r="F71" s="28">
        <f t="shared" si="2"/>
        <v>0</v>
      </c>
    </row>
    <row r="72" spans="1:6" ht="14.25">
      <c r="A72" s="45" t="s">
        <v>535</v>
      </c>
      <c r="B72" s="29" t="s">
        <v>134</v>
      </c>
      <c r="C72" s="28"/>
      <c r="D72" s="28"/>
      <c r="E72" s="28"/>
      <c r="F72" s="28">
        <f t="shared" si="2"/>
        <v>0</v>
      </c>
    </row>
    <row r="73" spans="1:6" ht="14.25">
      <c r="A73" s="45" t="s">
        <v>536</v>
      </c>
      <c r="B73" s="29" t="s">
        <v>134</v>
      </c>
      <c r="C73" s="28"/>
      <c r="D73" s="28"/>
      <c r="E73" s="28"/>
      <c r="F73" s="28">
        <f t="shared" si="2"/>
        <v>0</v>
      </c>
    </row>
    <row r="74" spans="1:6" ht="15">
      <c r="A74" s="43" t="s">
        <v>336</v>
      </c>
      <c r="B74" s="38" t="s">
        <v>135</v>
      </c>
      <c r="C74" s="34">
        <f>SUM(C61:C73)</f>
        <v>0</v>
      </c>
      <c r="D74" s="34">
        <f>SUM(D61:D73)</f>
        <v>0</v>
      </c>
      <c r="E74" s="34">
        <f>SUM(E61:E73)</f>
        <v>0</v>
      </c>
      <c r="F74" s="34">
        <f>SUM(F61:F73)</f>
        <v>0</v>
      </c>
    </row>
    <row r="75" spans="1:6" ht="15">
      <c r="A75" s="46" t="s">
        <v>482</v>
      </c>
      <c r="B75" s="38"/>
      <c r="C75" s="34">
        <f>C74+C60+C51+C26+C25</f>
        <v>65767</v>
      </c>
      <c r="D75" s="34">
        <f>D74+D60+D51+D26+D25</f>
        <v>0</v>
      </c>
      <c r="E75" s="34">
        <f>E74+E60+E51+E26+E25</f>
        <v>0</v>
      </c>
      <c r="F75" s="34">
        <f t="shared" si="2"/>
        <v>65767</v>
      </c>
    </row>
    <row r="76" spans="1:6" ht="14.25">
      <c r="A76" s="47" t="s">
        <v>136</v>
      </c>
      <c r="B76" s="29" t="s">
        <v>137</v>
      </c>
      <c r="C76" s="28"/>
      <c r="D76" s="28"/>
      <c r="E76" s="28"/>
      <c r="F76" s="28">
        <f t="shared" si="2"/>
        <v>0</v>
      </c>
    </row>
    <row r="77" spans="1:6" ht="14.25">
      <c r="A77" s="47" t="s">
        <v>369</v>
      </c>
      <c r="B77" s="29" t="s">
        <v>138</v>
      </c>
      <c r="C77" s="28"/>
      <c r="D77" s="28"/>
      <c r="E77" s="28"/>
      <c r="F77" s="28">
        <f t="shared" si="2"/>
        <v>0</v>
      </c>
    </row>
    <row r="78" spans="1:6" ht="14.25">
      <c r="A78" s="47" t="s">
        <v>139</v>
      </c>
      <c r="B78" s="29" t="s">
        <v>140</v>
      </c>
      <c r="C78" s="28">
        <v>13</v>
      </c>
      <c r="D78" s="28"/>
      <c r="E78" s="28"/>
      <c r="F78" s="28">
        <f t="shared" si="2"/>
        <v>13</v>
      </c>
    </row>
    <row r="79" spans="1:6" ht="14.25">
      <c r="A79" s="47" t="s">
        <v>141</v>
      </c>
      <c r="B79" s="29" t="s">
        <v>142</v>
      </c>
      <c r="C79" s="28"/>
      <c r="D79" s="28"/>
      <c r="E79" s="28"/>
      <c r="F79" s="28">
        <f t="shared" si="2"/>
        <v>0</v>
      </c>
    </row>
    <row r="80" spans="1:6" ht="14.25">
      <c r="A80" s="35" t="s">
        <v>143</v>
      </c>
      <c r="B80" s="29" t="s">
        <v>144</v>
      </c>
      <c r="C80" s="28"/>
      <c r="D80" s="28"/>
      <c r="E80" s="28"/>
      <c r="F80" s="28">
        <f t="shared" si="2"/>
        <v>0</v>
      </c>
    </row>
    <row r="81" spans="1:6" ht="14.25">
      <c r="A81" s="35" t="s">
        <v>145</v>
      </c>
      <c r="B81" s="29" t="s">
        <v>146</v>
      </c>
      <c r="C81" s="28"/>
      <c r="D81" s="28"/>
      <c r="E81" s="28"/>
      <c r="F81" s="28">
        <f t="shared" si="2"/>
        <v>0</v>
      </c>
    </row>
    <row r="82" spans="1:6" ht="14.25">
      <c r="A82" s="35" t="s">
        <v>147</v>
      </c>
      <c r="B82" s="29" t="s">
        <v>148</v>
      </c>
      <c r="C82" s="28">
        <v>3</v>
      </c>
      <c r="D82" s="28"/>
      <c r="E82" s="28"/>
      <c r="F82" s="28">
        <f t="shared" si="2"/>
        <v>3</v>
      </c>
    </row>
    <row r="83" spans="1:6" ht="15">
      <c r="A83" s="48" t="s">
        <v>338</v>
      </c>
      <c r="B83" s="38" t="s">
        <v>149</v>
      </c>
      <c r="C83" s="34">
        <f>SUM(C76:C82)</f>
        <v>16</v>
      </c>
      <c r="D83" s="34">
        <f>SUM(D76:D82)</f>
        <v>0</v>
      </c>
      <c r="E83" s="34">
        <f>SUM(E76:E82)</f>
        <v>0</v>
      </c>
      <c r="F83" s="34">
        <f>SUM(F76:F82)</f>
        <v>16</v>
      </c>
    </row>
    <row r="84" spans="1:6" ht="14.25">
      <c r="A84" s="41" t="s">
        <v>150</v>
      </c>
      <c r="B84" s="29" t="s">
        <v>151</v>
      </c>
      <c r="C84" s="28"/>
      <c r="D84" s="28"/>
      <c r="E84" s="28"/>
      <c r="F84" s="28">
        <f t="shared" si="2"/>
        <v>0</v>
      </c>
    </row>
    <row r="85" spans="1:6" ht="14.25">
      <c r="A85" s="41" t="s">
        <v>152</v>
      </c>
      <c r="B85" s="29" t="s">
        <v>153</v>
      </c>
      <c r="C85" s="28"/>
      <c r="D85" s="28"/>
      <c r="E85" s="28"/>
      <c r="F85" s="28">
        <f t="shared" si="2"/>
        <v>0</v>
      </c>
    </row>
    <row r="86" spans="1:6" ht="14.25">
      <c r="A86" s="41" t="s">
        <v>154</v>
      </c>
      <c r="B86" s="29" t="s">
        <v>155</v>
      </c>
      <c r="C86" s="28"/>
      <c r="D86" s="28"/>
      <c r="E86" s="28"/>
      <c r="F86" s="28">
        <f t="shared" si="2"/>
        <v>0</v>
      </c>
    </row>
    <row r="87" spans="1:6" ht="14.25">
      <c r="A87" s="41" t="s">
        <v>156</v>
      </c>
      <c r="B87" s="29" t="s">
        <v>157</v>
      </c>
      <c r="C87" s="28"/>
      <c r="D87" s="28"/>
      <c r="E87" s="28"/>
      <c r="F87" s="28">
        <f t="shared" si="2"/>
        <v>0</v>
      </c>
    </row>
    <row r="88" spans="1:6" ht="15">
      <c r="A88" s="43" t="s">
        <v>339</v>
      </c>
      <c r="B88" s="38" t="s">
        <v>158</v>
      </c>
      <c r="C88" s="34">
        <f>SUM(C84:C87)</f>
        <v>0</v>
      </c>
      <c r="D88" s="34">
        <f>SUM(D84:D87)</f>
        <v>0</v>
      </c>
      <c r="E88" s="34">
        <f>SUM(E84:E87)</f>
        <v>0</v>
      </c>
      <c r="F88" s="34">
        <f>SUM(F84:F87)</f>
        <v>0</v>
      </c>
    </row>
    <row r="89" spans="1:6" ht="14.25">
      <c r="A89" s="41" t="s">
        <v>159</v>
      </c>
      <c r="B89" s="29" t="s">
        <v>160</v>
      </c>
      <c r="C89" s="28"/>
      <c r="D89" s="28"/>
      <c r="E89" s="28"/>
      <c r="F89" s="28">
        <f t="shared" si="2"/>
        <v>0</v>
      </c>
    </row>
    <row r="90" spans="1:6" ht="14.25">
      <c r="A90" s="41" t="s">
        <v>370</v>
      </c>
      <c r="B90" s="29" t="s">
        <v>161</v>
      </c>
      <c r="C90" s="28"/>
      <c r="D90" s="28"/>
      <c r="E90" s="28"/>
      <c r="F90" s="28">
        <f t="shared" si="2"/>
        <v>0</v>
      </c>
    </row>
    <row r="91" spans="1:6" ht="14.25">
      <c r="A91" s="41" t="s">
        <v>371</v>
      </c>
      <c r="B91" s="29" t="s">
        <v>162</v>
      </c>
      <c r="C91" s="28"/>
      <c r="D91" s="28"/>
      <c r="E91" s="28"/>
      <c r="F91" s="28">
        <f t="shared" si="2"/>
        <v>0</v>
      </c>
    </row>
    <row r="92" spans="1:6" ht="14.25">
      <c r="A92" s="41" t="s">
        <v>372</v>
      </c>
      <c r="B92" s="29" t="s">
        <v>163</v>
      </c>
      <c r="C92" s="28"/>
      <c r="D92" s="28"/>
      <c r="E92" s="28"/>
      <c r="F92" s="28">
        <f t="shared" si="2"/>
        <v>0</v>
      </c>
    </row>
    <row r="93" spans="1:6" ht="14.25">
      <c r="A93" s="41" t="s">
        <v>373</v>
      </c>
      <c r="B93" s="29" t="s">
        <v>164</v>
      </c>
      <c r="C93" s="28"/>
      <c r="D93" s="28"/>
      <c r="E93" s="28"/>
      <c r="F93" s="28">
        <f t="shared" si="2"/>
        <v>0</v>
      </c>
    </row>
    <row r="94" spans="1:6" ht="14.25">
      <c r="A94" s="41" t="s">
        <v>374</v>
      </c>
      <c r="B94" s="29" t="s">
        <v>165</v>
      </c>
      <c r="C94" s="28"/>
      <c r="D94" s="28"/>
      <c r="E94" s="28"/>
      <c r="F94" s="28">
        <f t="shared" si="2"/>
        <v>0</v>
      </c>
    </row>
    <row r="95" spans="1:6" ht="14.25">
      <c r="A95" s="41" t="s">
        <v>166</v>
      </c>
      <c r="B95" s="29" t="s">
        <v>167</v>
      </c>
      <c r="C95" s="28"/>
      <c r="D95" s="28"/>
      <c r="E95" s="28"/>
      <c r="F95" s="28">
        <f t="shared" si="2"/>
        <v>0</v>
      </c>
    </row>
    <row r="96" spans="1:6" ht="14.25">
      <c r="A96" s="41" t="s">
        <v>375</v>
      </c>
      <c r="B96" s="29" t="s">
        <v>660</v>
      </c>
      <c r="C96" s="28"/>
      <c r="D96" s="28"/>
      <c r="E96" s="28"/>
      <c r="F96" s="28">
        <f t="shared" si="2"/>
        <v>0</v>
      </c>
    </row>
    <row r="97" spans="1:6" ht="15">
      <c r="A97" s="43" t="s">
        <v>340</v>
      </c>
      <c r="B97" s="38" t="s">
        <v>169</v>
      </c>
      <c r="C97" s="34">
        <f>SUM(C89:C96)</f>
        <v>0</v>
      </c>
      <c r="D97" s="34">
        <f>SUM(D89:D96)</f>
        <v>0</v>
      </c>
      <c r="E97" s="34">
        <f>SUM(E89:E96)</f>
        <v>0</v>
      </c>
      <c r="F97" s="34">
        <f>SUM(F89:F96)</f>
        <v>0</v>
      </c>
    </row>
    <row r="98" spans="1:6" ht="15.75">
      <c r="A98" s="46" t="s">
        <v>481</v>
      </c>
      <c r="B98" s="38"/>
      <c r="C98" s="9">
        <f>C97+C88+C83</f>
        <v>16</v>
      </c>
      <c r="D98" s="9">
        <f>D97+D88+D83</f>
        <v>0</v>
      </c>
      <c r="E98" s="9">
        <f>E97+E88+E83</f>
        <v>0</v>
      </c>
      <c r="F98" s="9">
        <f>F97+F88+F83</f>
        <v>16</v>
      </c>
    </row>
    <row r="99" spans="1:6" ht="15.75">
      <c r="A99" s="49" t="s">
        <v>383</v>
      </c>
      <c r="B99" s="50" t="s">
        <v>170</v>
      </c>
      <c r="C99" s="9">
        <f>C25+C26+C51+C60+C74+C83+C88+C97</f>
        <v>65783</v>
      </c>
      <c r="D99" s="9">
        <f>D25+D26+D51+D60+D74+D83+D88+D97</f>
        <v>0</v>
      </c>
      <c r="E99" s="9">
        <f>E25+E26+E51+E60+E74+E83+E88+E97</f>
        <v>0</v>
      </c>
      <c r="F99" s="9">
        <f>SUM(C99:E99)</f>
        <v>65783</v>
      </c>
    </row>
    <row r="100" spans="1:25" ht="14.25">
      <c r="A100" s="41" t="s">
        <v>376</v>
      </c>
      <c r="B100" s="31" t="s">
        <v>171</v>
      </c>
      <c r="C100" s="41"/>
      <c r="D100" s="41"/>
      <c r="E100" s="41"/>
      <c r="F100" s="28">
        <f t="shared" si="2"/>
        <v>0</v>
      </c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2"/>
      <c r="Y100" s="52"/>
    </row>
    <row r="101" spans="1:25" ht="14.25">
      <c r="A101" s="41" t="s">
        <v>173</v>
      </c>
      <c r="B101" s="31" t="s">
        <v>174</v>
      </c>
      <c r="C101" s="41"/>
      <c r="D101" s="41"/>
      <c r="E101" s="41"/>
      <c r="F101" s="28">
        <f t="shared" si="2"/>
        <v>0</v>
      </c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2"/>
      <c r="Y101" s="52"/>
    </row>
    <row r="102" spans="1:25" ht="14.25">
      <c r="A102" s="41" t="s">
        <v>377</v>
      </c>
      <c r="B102" s="31" t="s">
        <v>175</v>
      </c>
      <c r="C102" s="41"/>
      <c r="D102" s="41"/>
      <c r="E102" s="41"/>
      <c r="F102" s="28">
        <f t="shared" si="2"/>
        <v>0</v>
      </c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2"/>
      <c r="Y102" s="52"/>
    </row>
    <row r="103" spans="1:25" ht="14.25">
      <c r="A103" s="53" t="s">
        <v>345</v>
      </c>
      <c r="B103" s="36" t="s">
        <v>176</v>
      </c>
      <c r="C103" s="54">
        <f>SUM(C100:C102)</f>
        <v>0</v>
      </c>
      <c r="D103" s="54">
        <f>SUM(D100:D102)</f>
        <v>0</v>
      </c>
      <c r="E103" s="54">
        <f>SUM(E100:E102)</f>
        <v>0</v>
      </c>
      <c r="F103" s="54">
        <f>SUM(F100:F102)</f>
        <v>0</v>
      </c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2"/>
      <c r="Y103" s="52"/>
    </row>
    <row r="104" spans="1:25" ht="14.25">
      <c r="A104" s="56" t="s">
        <v>378</v>
      </c>
      <c r="B104" s="31" t="s">
        <v>177</v>
      </c>
      <c r="C104" s="56"/>
      <c r="D104" s="56"/>
      <c r="E104" s="56"/>
      <c r="F104" s="28">
        <f t="shared" si="2"/>
        <v>0</v>
      </c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2"/>
      <c r="Y104" s="52"/>
    </row>
    <row r="105" spans="1:25" ht="14.25">
      <c r="A105" s="56" t="s">
        <v>348</v>
      </c>
      <c r="B105" s="31" t="s">
        <v>180</v>
      </c>
      <c r="C105" s="56"/>
      <c r="D105" s="56"/>
      <c r="E105" s="56"/>
      <c r="F105" s="28">
        <f t="shared" si="2"/>
        <v>0</v>
      </c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2"/>
      <c r="Y105" s="52"/>
    </row>
    <row r="106" spans="1:25" ht="14.25">
      <c r="A106" s="41" t="s">
        <v>181</v>
      </c>
      <c r="B106" s="31" t="s">
        <v>182</v>
      </c>
      <c r="C106" s="41"/>
      <c r="D106" s="41"/>
      <c r="E106" s="41"/>
      <c r="F106" s="28">
        <f t="shared" si="2"/>
        <v>0</v>
      </c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2"/>
      <c r="Y106" s="52"/>
    </row>
    <row r="107" spans="1:25" ht="14.25">
      <c r="A107" s="41" t="s">
        <v>379</v>
      </c>
      <c r="B107" s="31" t="s">
        <v>183</v>
      </c>
      <c r="C107" s="41"/>
      <c r="D107" s="41"/>
      <c r="E107" s="41"/>
      <c r="F107" s="28">
        <f aca="true" t="shared" si="3" ref="F107:F121">SUM(C107:E107)</f>
        <v>0</v>
      </c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2"/>
      <c r="Y107" s="52"/>
    </row>
    <row r="108" spans="1:25" ht="14.25">
      <c r="A108" s="58" t="s">
        <v>346</v>
      </c>
      <c r="B108" s="36" t="s">
        <v>184</v>
      </c>
      <c r="C108" s="59">
        <f>SUM(C104:C107)</f>
        <v>0</v>
      </c>
      <c r="D108" s="59">
        <f>SUM(D104:D107)</f>
        <v>0</v>
      </c>
      <c r="E108" s="59">
        <f>SUM(E104:E107)</f>
        <v>0</v>
      </c>
      <c r="F108" s="59">
        <f>SUM(F104:F107)</f>
        <v>0</v>
      </c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52"/>
      <c r="Y108" s="52"/>
    </row>
    <row r="109" spans="1:25" ht="14.25">
      <c r="A109" s="56" t="s">
        <v>185</v>
      </c>
      <c r="B109" s="31" t="s">
        <v>186</v>
      </c>
      <c r="C109" s="56"/>
      <c r="D109" s="56"/>
      <c r="E109" s="56"/>
      <c r="F109" s="28">
        <f t="shared" si="3"/>
        <v>0</v>
      </c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2"/>
      <c r="Y109" s="52"/>
    </row>
    <row r="110" spans="1:25" ht="14.25">
      <c r="A110" s="56" t="s">
        <v>187</v>
      </c>
      <c r="B110" s="31" t="s">
        <v>188</v>
      </c>
      <c r="C110" s="56"/>
      <c r="D110" s="56"/>
      <c r="E110" s="56"/>
      <c r="F110" s="28">
        <f t="shared" si="3"/>
        <v>0</v>
      </c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2"/>
      <c r="Y110" s="52"/>
    </row>
    <row r="111" spans="1:25" ht="14.25">
      <c r="A111" s="58" t="s">
        <v>189</v>
      </c>
      <c r="B111" s="36" t="s">
        <v>190</v>
      </c>
      <c r="C111" s="62">
        <v>0</v>
      </c>
      <c r="D111" s="56"/>
      <c r="E111" s="56"/>
      <c r="F111" s="28">
        <f t="shared" si="3"/>
        <v>0</v>
      </c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2"/>
      <c r="Y111" s="52"/>
    </row>
    <row r="112" spans="1:25" ht="14.25">
      <c r="A112" s="56" t="s">
        <v>191</v>
      </c>
      <c r="B112" s="31" t="s">
        <v>192</v>
      </c>
      <c r="C112" s="56"/>
      <c r="D112" s="56"/>
      <c r="E112" s="56"/>
      <c r="F112" s="28">
        <f t="shared" si="3"/>
        <v>0</v>
      </c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2"/>
      <c r="Y112" s="52"/>
    </row>
    <row r="113" spans="1:25" ht="14.25">
      <c r="A113" s="56" t="s">
        <v>193</v>
      </c>
      <c r="B113" s="31" t="s">
        <v>194</v>
      </c>
      <c r="C113" s="56"/>
      <c r="D113" s="56"/>
      <c r="E113" s="56"/>
      <c r="F113" s="28">
        <f t="shared" si="3"/>
        <v>0</v>
      </c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2"/>
      <c r="Y113" s="52"/>
    </row>
    <row r="114" spans="1:25" ht="14.25">
      <c r="A114" s="56" t="s">
        <v>195</v>
      </c>
      <c r="B114" s="31" t="s">
        <v>196</v>
      </c>
      <c r="C114" s="56"/>
      <c r="D114" s="56"/>
      <c r="E114" s="56"/>
      <c r="F114" s="28">
        <f t="shared" si="3"/>
        <v>0</v>
      </c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2"/>
      <c r="Y114" s="52"/>
    </row>
    <row r="115" spans="1:25" ht="15">
      <c r="A115" s="63" t="s">
        <v>347</v>
      </c>
      <c r="B115" s="39" t="s">
        <v>197</v>
      </c>
      <c r="C115" s="64">
        <f>C114+C113+C112+C111+C110+C109+C108+C103</f>
        <v>0</v>
      </c>
      <c r="D115" s="64">
        <f>D114+D113+D112+D111+D110+D109+D108+D103</f>
        <v>0</v>
      </c>
      <c r="E115" s="64">
        <f>E114+E113+E112+E111+E110+E109+E108+E103</f>
        <v>0</v>
      </c>
      <c r="F115" s="64">
        <f>F114+F113+F112+F111+F110+F109+F108+F103</f>
        <v>0</v>
      </c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52"/>
      <c r="Y115" s="52"/>
    </row>
    <row r="116" spans="1:25" ht="14.25">
      <c r="A116" s="56" t="s">
        <v>198</v>
      </c>
      <c r="B116" s="31" t="s">
        <v>199</v>
      </c>
      <c r="C116" s="56"/>
      <c r="D116" s="56"/>
      <c r="E116" s="56"/>
      <c r="F116" s="28">
        <f t="shared" si="3"/>
        <v>0</v>
      </c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2"/>
      <c r="Y116" s="52"/>
    </row>
    <row r="117" spans="1:25" ht="14.25">
      <c r="A117" s="41" t="s">
        <v>200</v>
      </c>
      <c r="B117" s="31" t="s">
        <v>201</v>
      </c>
      <c r="C117" s="41"/>
      <c r="D117" s="41"/>
      <c r="E117" s="41"/>
      <c r="F117" s="28">
        <f t="shared" si="3"/>
        <v>0</v>
      </c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2"/>
      <c r="Y117" s="52"/>
    </row>
    <row r="118" spans="1:25" ht="14.25">
      <c r="A118" s="56" t="s">
        <v>380</v>
      </c>
      <c r="B118" s="31" t="s">
        <v>202</v>
      </c>
      <c r="C118" s="56"/>
      <c r="D118" s="56"/>
      <c r="E118" s="56"/>
      <c r="F118" s="28">
        <f t="shared" si="3"/>
        <v>0</v>
      </c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2"/>
      <c r="Y118" s="52"/>
    </row>
    <row r="119" spans="1:25" ht="14.25">
      <c r="A119" s="56" t="s">
        <v>349</v>
      </c>
      <c r="B119" s="31" t="s">
        <v>203</v>
      </c>
      <c r="C119" s="56"/>
      <c r="D119" s="56"/>
      <c r="E119" s="56"/>
      <c r="F119" s="28">
        <f t="shared" si="3"/>
        <v>0</v>
      </c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2"/>
      <c r="Y119" s="52"/>
    </row>
    <row r="120" spans="1:25" ht="15">
      <c r="A120" s="63" t="s">
        <v>350</v>
      </c>
      <c r="B120" s="39" t="s">
        <v>207</v>
      </c>
      <c r="C120" s="59">
        <f>C119+C118+C117+C116</f>
        <v>0</v>
      </c>
      <c r="D120" s="59">
        <f>D119+D118+D117+D116</f>
        <v>0</v>
      </c>
      <c r="E120" s="59">
        <f>E119+E118+E117+E116</f>
        <v>0</v>
      </c>
      <c r="F120" s="59">
        <f>F119+F118+F117+F116</f>
        <v>0</v>
      </c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52"/>
      <c r="Y120" s="52"/>
    </row>
    <row r="121" spans="1:25" ht="14.25">
      <c r="A121" s="41" t="s">
        <v>208</v>
      </c>
      <c r="B121" s="31" t="s">
        <v>209</v>
      </c>
      <c r="C121" s="41"/>
      <c r="D121" s="41"/>
      <c r="E121" s="41"/>
      <c r="F121" s="28">
        <f t="shared" si="3"/>
        <v>0</v>
      </c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2"/>
      <c r="Y121" s="52"/>
    </row>
    <row r="122" spans="1:25" ht="15.75">
      <c r="A122" s="65" t="s">
        <v>384</v>
      </c>
      <c r="B122" s="66" t="s">
        <v>210</v>
      </c>
      <c r="C122" s="64">
        <f>C121+C120+C115</f>
        <v>0</v>
      </c>
      <c r="D122" s="64">
        <f>D121+D120+D115</f>
        <v>0</v>
      </c>
      <c r="E122" s="64">
        <f>E121+E120+E115</f>
        <v>0</v>
      </c>
      <c r="F122" s="64">
        <f>F121+F120+F115</f>
        <v>0</v>
      </c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52"/>
      <c r="Y122" s="52"/>
    </row>
    <row r="123" spans="1:25" ht="15.75">
      <c r="A123" s="67" t="s">
        <v>420</v>
      </c>
      <c r="B123" s="68"/>
      <c r="C123" s="69">
        <f>C122+C99</f>
        <v>65783</v>
      </c>
      <c r="D123" s="69">
        <f>D122+D99</f>
        <v>0</v>
      </c>
      <c r="E123" s="69">
        <f>E122+E99</f>
        <v>0</v>
      </c>
      <c r="F123" s="69">
        <f>F122+F99</f>
        <v>65783</v>
      </c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</row>
    <row r="124" spans="2:25" ht="14.25"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</row>
    <row r="125" spans="2:25" ht="14.25"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</row>
    <row r="126" spans="2:25" ht="14.25"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</row>
    <row r="127" spans="2:25" ht="14.25"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</row>
    <row r="128" spans="2:25" ht="14.25"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</row>
    <row r="129" spans="2:25" ht="14.25"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</row>
    <row r="130" spans="2:25" ht="14.25"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</row>
    <row r="131" spans="2:25" ht="14.25"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</row>
    <row r="132" spans="2:25" ht="14.25"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</row>
    <row r="133" spans="2:25" ht="14.25"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</row>
    <row r="134" spans="2:25" ht="14.25"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</row>
    <row r="135" spans="2:25" ht="14.25"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</row>
    <row r="136" spans="2:25" ht="14.25"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</row>
    <row r="137" spans="2:25" ht="14.25"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</row>
    <row r="138" spans="2:25" ht="14.25"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</row>
    <row r="139" spans="2:25" ht="14.25"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</row>
    <row r="140" spans="2:25" ht="14.25"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</row>
    <row r="141" spans="2:25" ht="14.25"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</row>
    <row r="142" spans="2:25" ht="14.25"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</row>
    <row r="143" spans="2:25" ht="14.25"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</row>
    <row r="144" spans="2:25" ht="14.25"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</row>
    <row r="145" spans="2:25" ht="14.25"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</row>
    <row r="146" spans="2:25" ht="14.25"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</row>
    <row r="147" spans="2:25" ht="14.25"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</row>
    <row r="148" spans="2:25" ht="14.25"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</row>
    <row r="149" spans="2:25" ht="14.25"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</row>
    <row r="150" spans="2:25" ht="14.25"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</row>
    <row r="151" spans="2:25" ht="14.25"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</row>
    <row r="152" spans="2:25" ht="14.25"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</row>
    <row r="153" spans="2:25" ht="14.25"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</row>
    <row r="154" spans="2:25" ht="14.25"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</row>
    <row r="155" spans="2:25" ht="14.25"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</row>
    <row r="156" spans="2:25" ht="14.25"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</row>
    <row r="157" spans="2:25" ht="14.25"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</row>
    <row r="158" spans="2:25" ht="14.25"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</row>
    <row r="159" spans="2:25" ht="14.25"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</row>
    <row r="160" spans="2:25" ht="14.25"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</row>
    <row r="161" spans="2:25" ht="14.25"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</row>
    <row r="162" spans="2:25" ht="14.25"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</row>
    <row r="163" spans="2:25" ht="14.25"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</row>
    <row r="164" spans="2:25" ht="14.25"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</row>
    <row r="165" spans="2:25" ht="14.25"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</row>
    <row r="166" spans="2:25" ht="14.25"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</row>
    <row r="167" spans="2:25" ht="14.25"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</row>
    <row r="168" spans="2:25" ht="14.25"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</row>
    <row r="169" spans="2:25" ht="14.25"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</row>
    <row r="170" spans="2:25" ht="14.25"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</row>
    <row r="171" spans="2:25" ht="14.25"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1" r:id="rId1"/>
  <rowBreaks count="1" manualBreakCount="1">
    <brk id="75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97"/>
  <sheetViews>
    <sheetView zoomScalePageLayoutView="0" workbookViewId="0" topLeftCell="A1">
      <selection activeCell="A1" sqref="A1:F3"/>
    </sheetView>
  </sheetViews>
  <sheetFormatPr defaultColWidth="9.140625" defaultRowHeight="15"/>
  <cols>
    <col min="1" max="1" width="92.57421875" style="20" customWidth="1"/>
    <col min="2" max="2" width="9.140625" style="20" customWidth="1"/>
    <col min="3" max="3" width="13.00390625" style="20" customWidth="1"/>
    <col min="4" max="4" width="14.140625" style="20" customWidth="1"/>
    <col min="5" max="5" width="11.140625" style="20" customWidth="1"/>
    <col min="6" max="6" width="14.00390625" style="20" customWidth="1"/>
    <col min="7" max="16384" width="9.140625" style="20" customWidth="1"/>
  </cols>
  <sheetData>
    <row r="1" spans="1:6" ht="15.75">
      <c r="A1" s="195" t="s">
        <v>678</v>
      </c>
      <c r="B1" s="195"/>
      <c r="C1" s="195"/>
      <c r="D1" s="195"/>
      <c r="E1" s="195"/>
      <c r="F1" s="195"/>
    </row>
    <row r="2" spans="1:6" ht="24" customHeight="1">
      <c r="A2" s="181" t="s">
        <v>672</v>
      </c>
      <c r="B2" s="192"/>
      <c r="C2" s="192"/>
      <c r="D2" s="192"/>
      <c r="E2" s="192"/>
      <c r="F2" s="182"/>
    </row>
    <row r="3" spans="1:8" ht="24" customHeight="1">
      <c r="A3" s="193" t="s">
        <v>451</v>
      </c>
      <c r="B3" s="192"/>
      <c r="C3" s="192"/>
      <c r="D3" s="192"/>
      <c r="E3" s="192"/>
      <c r="F3" s="182"/>
      <c r="H3" s="70"/>
    </row>
    <row r="4" ht="18.75">
      <c r="A4" s="21"/>
    </row>
    <row r="5" ht="14.25">
      <c r="A5" s="1" t="s">
        <v>625</v>
      </c>
    </row>
    <row r="6" spans="1:6" ht="69.75" customHeight="1">
      <c r="A6" s="22" t="s">
        <v>33</v>
      </c>
      <c r="B6" s="23" t="s">
        <v>6</v>
      </c>
      <c r="C6" s="24" t="s">
        <v>483</v>
      </c>
      <c r="D6" s="24" t="s">
        <v>484</v>
      </c>
      <c r="E6" s="24" t="s">
        <v>485</v>
      </c>
      <c r="F6" s="25" t="s">
        <v>1</v>
      </c>
    </row>
    <row r="7" spans="1:6" ht="15" customHeight="1">
      <c r="A7" s="30" t="s">
        <v>211</v>
      </c>
      <c r="B7" s="35" t="s">
        <v>212</v>
      </c>
      <c r="C7" s="11">
        <f>'Önkormányzat bevételei'!C7+'Óvoda bevételei'!C7</f>
        <v>17514</v>
      </c>
      <c r="D7" s="11">
        <f>'Önkormányzat bevételei'!D7+'Óvoda bevételei'!D7</f>
        <v>0</v>
      </c>
      <c r="E7" s="11">
        <f>'Önkormányzat bevételei'!E7+'Óvoda bevételei'!E7</f>
        <v>0</v>
      </c>
      <c r="F7" s="11">
        <f>SUM(C7:E7)</f>
        <v>17514</v>
      </c>
    </row>
    <row r="8" spans="1:6" ht="15" customHeight="1">
      <c r="A8" s="31" t="s">
        <v>213</v>
      </c>
      <c r="B8" s="35" t="s">
        <v>214</v>
      </c>
      <c r="C8" s="11">
        <f>'Önkormányzat bevételei'!C8+'Óvoda bevételei'!C8</f>
        <v>44291</v>
      </c>
      <c r="D8" s="11">
        <f>'Önkormányzat bevételei'!D8+'Óvoda bevételei'!D8</f>
        <v>0</v>
      </c>
      <c r="E8" s="11">
        <f>'Önkormányzat bevételei'!E8+'Óvoda bevételei'!E8</f>
        <v>0</v>
      </c>
      <c r="F8" s="11">
        <f aca="true" t="shared" si="0" ref="F8:F71">SUM(C8:E8)</f>
        <v>44291</v>
      </c>
    </row>
    <row r="9" spans="1:6" ht="15" customHeight="1">
      <c r="A9" s="31" t="s">
        <v>215</v>
      </c>
      <c r="B9" s="35" t="s">
        <v>216</v>
      </c>
      <c r="C9" s="11">
        <f>'Önkormányzat bevételei'!C9+'Óvoda bevételei'!C9</f>
        <v>25306</v>
      </c>
      <c r="D9" s="11">
        <f>'Önkormányzat bevételei'!D9+'Óvoda bevételei'!D9</f>
        <v>0</v>
      </c>
      <c r="E9" s="11">
        <f>'Önkormányzat bevételei'!E9+'Óvoda bevételei'!E9</f>
        <v>0</v>
      </c>
      <c r="F9" s="11">
        <f t="shared" si="0"/>
        <v>25306</v>
      </c>
    </row>
    <row r="10" spans="1:6" ht="15" customHeight="1">
      <c r="A10" s="31" t="s">
        <v>217</v>
      </c>
      <c r="B10" s="35" t="s">
        <v>218</v>
      </c>
      <c r="C10" s="11">
        <f>'Önkormányzat bevételei'!C10+'Óvoda bevételei'!C10</f>
        <v>1800</v>
      </c>
      <c r="D10" s="11">
        <f>'Önkormányzat bevételei'!D10+'Óvoda bevételei'!D10</f>
        <v>0</v>
      </c>
      <c r="E10" s="11">
        <f>'Önkormányzat bevételei'!E10+'Óvoda bevételei'!E10</f>
        <v>0</v>
      </c>
      <c r="F10" s="11">
        <f t="shared" si="0"/>
        <v>1800</v>
      </c>
    </row>
    <row r="11" spans="1:6" ht="15" customHeight="1">
      <c r="A11" s="31" t="s">
        <v>662</v>
      </c>
      <c r="B11" s="35" t="s">
        <v>219</v>
      </c>
      <c r="C11" s="11">
        <f>'Önkormányzat bevételei'!C11+'Óvoda bevételei'!C11</f>
        <v>0</v>
      </c>
      <c r="D11" s="11">
        <f>'Önkormányzat bevételei'!D11+'Óvoda bevételei'!D11</f>
        <v>0</v>
      </c>
      <c r="E11" s="11">
        <f>'Önkormányzat bevételei'!E11+'Óvoda bevételei'!E11</f>
        <v>0</v>
      </c>
      <c r="F11" s="11">
        <f t="shared" si="0"/>
        <v>0</v>
      </c>
    </row>
    <row r="12" spans="1:6" ht="15" customHeight="1">
      <c r="A12" s="31" t="s">
        <v>663</v>
      </c>
      <c r="B12" s="35" t="s">
        <v>220</v>
      </c>
      <c r="C12" s="11">
        <f>'Önkormányzat bevételei'!C12+'Óvoda bevételei'!C12</f>
        <v>0</v>
      </c>
      <c r="D12" s="11">
        <f>'Önkormányzat bevételei'!D12+'Óvoda bevételei'!D12</f>
        <v>0</v>
      </c>
      <c r="E12" s="11">
        <f>'Önkormányzat bevételei'!E12+'Óvoda bevételei'!E12</f>
        <v>0</v>
      </c>
      <c r="F12" s="11">
        <f t="shared" si="0"/>
        <v>0</v>
      </c>
    </row>
    <row r="13" spans="1:6" ht="15" customHeight="1">
      <c r="A13" s="36" t="s">
        <v>423</v>
      </c>
      <c r="B13" s="71" t="s">
        <v>221</v>
      </c>
      <c r="C13" s="72">
        <f>SUM(C7:C12)</f>
        <v>88911</v>
      </c>
      <c r="D13" s="72">
        <f>SUM(D7:D12)</f>
        <v>0</v>
      </c>
      <c r="E13" s="72">
        <f>SUM(E7:E12)</f>
        <v>0</v>
      </c>
      <c r="F13" s="72">
        <f>SUM(F7:F12)</f>
        <v>88911</v>
      </c>
    </row>
    <row r="14" spans="1:6" ht="15" customHeight="1">
      <c r="A14" s="31" t="s">
        <v>222</v>
      </c>
      <c r="B14" s="35" t="s">
        <v>223</v>
      </c>
      <c r="C14" s="11">
        <f>'Önkormányzat bevételei'!C14+'Óvoda bevételei'!C14</f>
        <v>0</v>
      </c>
      <c r="D14" s="11">
        <f>'Önkormányzat bevételei'!D14+'Óvoda bevételei'!D14</f>
        <v>0</v>
      </c>
      <c r="E14" s="11">
        <f>'Önkormányzat bevételei'!E14+'Óvoda bevételei'!E14</f>
        <v>0</v>
      </c>
      <c r="F14" s="11">
        <f t="shared" si="0"/>
        <v>0</v>
      </c>
    </row>
    <row r="15" spans="1:6" ht="15" customHeight="1">
      <c r="A15" s="31" t="s">
        <v>224</v>
      </c>
      <c r="B15" s="35" t="s">
        <v>225</v>
      </c>
      <c r="C15" s="11">
        <f>'Önkormányzat bevételei'!C15+'Óvoda bevételei'!C15</f>
        <v>0</v>
      </c>
      <c r="D15" s="11">
        <f>'Önkormányzat bevételei'!D15+'Óvoda bevételei'!D15</f>
        <v>0</v>
      </c>
      <c r="E15" s="11">
        <f>'Önkormányzat bevételei'!E15+'Óvoda bevételei'!E15</f>
        <v>0</v>
      </c>
      <c r="F15" s="11">
        <f t="shared" si="0"/>
        <v>0</v>
      </c>
    </row>
    <row r="16" spans="1:6" ht="15" customHeight="1">
      <c r="A16" s="31" t="s">
        <v>385</v>
      </c>
      <c r="B16" s="35" t="s">
        <v>226</v>
      </c>
      <c r="C16" s="11">
        <f>'Önkormányzat bevételei'!C16+'Óvoda bevételei'!C16</f>
        <v>0</v>
      </c>
      <c r="D16" s="11">
        <f>'Önkormányzat bevételei'!D16+'Óvoda bevételei'!D16</f>
        <v>0</v>
      </c>
      <c r="E16" s="11">
        <f>'Önkormányzat bevételei'!E16+'Óvoda bevételei'!E16</f>
        <v>0</v>
      </c>
      <c r="F16" s="11">
        <f t="shared" si="0"/>
        <v>0</v>
      </c>
    </row>
    <row r="17" spans="1:6" ht="15" customHeight="1">
      <c r="A17" s="31" t="s">
        <v>386</v>
      </c>
      <c r="B17" s="35" t="s">
        <v>227</v>
      </c>
      <c r="C17" s="11">
        <f>'Önkormányzat bevételei'!C17+'Óvoda bevételei'!C17</f>
        <v>0</v>
      </c>
      <c r="D17" s="11">
        <f>'Önkormányzat bevételei'!D17+'Óvoda bevételei'!D17</f>
        <v>0</v>
      </c>
      <c r="E17" s="11">
        <f>'Önkormányzat bevételei'!E17+'Óvoda bevételei'!E17</f>
        <v>0</v>
      </c>
      <c r="F17" s="11">
        <f t="shared" si="0"/>
        <v>0</v>
      </c>
    </row>
    <row r="18" spans="1:6" ht="15" customHeight="1">
      <c r="A18" s="31" t="s">
        <v>387</v>
      </c>
      <c r="B18" s="35" t="s">
        <v>228</v>
      </c>
      <c r="C18" s="11">
        <f>'Önkormányzat bevételei'!C18+'Óvoda bevételei'!C18</f>
        <v>4295</v>
      </c>
      <c r="D18" s="11">
        <f>'Önkormányzat bevételei'!D18+'Óvoda bevételei'!D18</f>
        <v>0</v>
      </c>
      <c r="E18" s="11">
        <f>'Önkormányzat bevételei'!E18+'Óvoda bevételei'!E18</f>
        <v>0</v>
      </c>
      <c r="F18" s="11">
        <f t="shared" si="0"/>
        <v>4295</v>
      </c>
    </row>
    <row r="19" spans="1:6" ht="15" customHeight="1">
      <c r="A19" s="39" t="s">
        <v>424</v>
      </c>
      <c r="B19" s="48" t="s">
        <v>229</v>
      </c>
      <c r="C19" s="72">
        <f>C18+C17+C16+C15+C14+C13</f>
        <v>93206</v>
      </c>
      <c r="D19" s="72">
        <f>D18+D17+D16+D15+D14+D13</f>
        <v>0</v>
      </c>
      <c r="E19" s="72">
        <f>E18+E17+E16+E15+E14+E13</f>
        <v>0</v>
      </c>
      <c r="F19" s="72">
        <f>F18+F17+F16+F15+F14+F13</f>
        <v>93206</v>
      </c>
    </row>
    <row r="20" spans="1:6" ht="15" customHeight="1">
      <c r="A20" s="31" t="s">
        <v>391</v>
      </c>
      <c r="B20" s="35" t="s">
        <v>238</v>
      </c>
      <c r="C20" s="11">
        <f>'Önkormányzat bevételei'!C20+'Óvoda bevételei'!C20</f>
        <v>0</v>
      </c>
      <c r="D20" s="11">
        <f>'Önkormányzat bevételei'!D20+'Óvoda bevételei'!D20</f>
        <v>0</v>
      </c>
      <c r="E20" s="11">
        <f>'Önkormányzat bevételei'!E20+'Óvoda bevételei'!E20</f>
        <v>0</v>
      </c>
      <c r="F20" s="11">
        <f t="shared" si="0"/>
        <v>0</v>
      </c>
    </row>
    <row r="21" spans="1:6" ht="15" customHeight="1">
      <c r="A21" s="31" t="s">
        <v>392</v>
      </c>
      <c r="B21" s="35" t="s">
        <v>239</v>
      </c>
      <c r="C21" s="11">
        <f>'Önkormányzat bevételei'!C21+'Óvoda bevételei'!C21</f>
        <v>0</v>
      </c>
      <c r="D21" s="11">
        <f>'Önkormányzat bevételei'!D21+'Óvoda bevételei'!D21</f>
        <v>0</v>
      </c>
      <c r="E21" s="11">
        <f>'Önkormányzat bevételei'!E21+'Óvoda bevételei'!E21</f>
        <v>0</v>
      </c>
      <c r="F21" s="11">
        <f t="shared" si="0"/>
        <v>0</v>
      </c>
    </row>
    <row r="22" spans="1:6" ht="15" customHeight="1">
      <c r="A22" s="36" t="s">
        <v>426</v>
      </c>
      <c r="B22" s="71" t="s">
        <v>240</v>
      </c>
      <c r="C22" s="72">
        <f>SUM(C20:C21)</f>
        <v>0</v>
      </c>
      <c r="D22" s="72">
        <f>SUM(D20:D21)</f>
        <v>0</v>
      </c>
      <c r="E22" s="72">
        <f>SUM(E20:E21)</f>
        <v>0</v>
      </c>
      <c r="F22" s="72">
        <f>SUM(F20:F21)</f>
        <v>0</v>
      </c>
    </row>
    <row r="23" spans="1:6" ht="15" customHeight="1">
      <c r="A23" s="31" t="s">
        <v>393</v>
      </c>
      <c r="B23" s="35" t="s">
        <v>241</v>
      </c>
      <c r="C23" s="11">
        <f>'Önkormányzat bevételei'!C23+'Óvoda bevételei'!C23</f>
        <v>0</v>
      </c>
      <c r="D23" s="11">
        <f>'Önkormányzat bevételei'!D23+'Óvoda bevételei'!D23</f>
        <v>0</v>
      </c>
      <c r="E23" s="11">
        <f>'Önkormányzat bevételei'!E23+'Óvoda bevételei'!E23</f>
        <v>0</v>
      </c>
      <c r="F23" s="11">
        <f t="shared" si="0"/>
        <v>0</v>
      </c>
    </row>
    <row r="24" spans="1:6" ht="15" customHeight="1">
      <c r="A24" s="31" t="s">
        <v>394</v>
      </c>
      <c r="B24" s="35" t="s">
        <v>242</v>
      </c>
      <c r="C24" s="11">
        <f>'Önkormányzat bevételei'!C24+'Óvoda bevételei'!C24</f>
        <v>0</v>
      </c>
      <c r="D24" s="11">
        <f>'Önkormányzat bevételei'!D24+'Óvoda bevételei'!D24</f>
        <v>0</v>
      </c>
      <c r="E24" s="11">
        <f>'Önkormányzat bevételei'!E24+'Óvoda bevételei'!E24</f>
        <v>0</v>
      </c>
      <c r="F24" s="11">
        <f t="shared" si="0"/>
        <v>0</v>
      </c>
    </row>
    <row r="25" spans="1:6" ht="15" customHeight="1">
      <c r="A25" s="31" t="s">
        <v>395</v>
      </c>
      <c r="B25" s="35" t="s">
        <v>243</v>
      </c>
      <c r="C25" s="11">
        <f>'Önkormányzat bevételei'!C25+'Óvoda bevételei'!C25</f>
        <v>6428</v>
      </c>
      <c r="D25" s="11">
        <f>'Önkormányzat bevételei'!D25+'Óvoda bevételei'!D25</f>
        <v>0</v>
      </c>
      <c r="E25" s="11">
        <f>'Önkormányzat bevételei'!E25+'Óvoda bevételei'!E25</f>
        <v>0</v>
      </c>
      <c r="F25" s="11">
        <f t="shared" si="0"/>
        <v>6428</v>
      </c>
    </row>
    <row r="26" spans="1:6" ht="15" customHeight="1">
      <c r="A26" s="31" t="s">
        <v>396</v>
      </c>
      <c r="B26" s="35" t="s">
        <v>244</v>
      </c>
      <c r="C26" s="11">
        <f>'Önkormányzat bevételei'!C26+'Óvoda bevételei'!C26</f>
        <v>34000</v>
      </c>
      <c r="D26" s="11">
        <f>'Önkormányzat bevételei'!D26+'Óvoda bevételei'!D26</f>
        <v>0</v>
      </c>
      <c r="E26" s="11">
        <f>'Önkormányzat bevételei'!E26+'Óvoda bevételei'!E26</f>
        <v>0</v>
      </c>
      <c r="F26" s="11">
        <f t="shared" si="0"/>
        <v>34000</v>
      </c>
    </row>
    <row r="27" spans="1:6" ht="15" customHeight="1">
      <c r="A27" s="31" t="s">
        <v>397</v>
      </c>
      <c r="B27" s="35" t="s">
        <v>245</v>
      </c>
      <c r="C27" s="11">
        <f>'Önkormányzat bevételei'!C27+'Óvoda bevételei'!C27</f>
        <v>0</v>
      </c>
      <c r="D27" s="11">
        <f>'Önkormányzat bevételei'!D27+'Óvoda bevételei'!D27</f>
        <v>0</v>
      </c>
      <c r="E27" s="11">
        <f>'Önkormányzat bevételei'!E27+'Óvoda bevételei'!E27</f>
        <v>0</v>
      </c>
      <c r="F27" s="11">
        <f t="shared" si="0"/>
        <v>0</v>
      </c>
    </row>
    <row r="28" spans="1:6" ht="15" customHeight="1">
      <c r="A28" s="31" t="s">
        <v>246</v>
      </c>
      <c r="B28" s="35" t="s">
        <v>247</v>
      </c>
      <c r="C28" s="11">
        <f>'Önkormányzat bevételei'!C28+'Óvoda bevételei'!C28</f>
        <v>0</v>
      </c>
      <c r="D28" s="11">
        <f>'Önkormányzat bevételei'!D28+'Óvoda bevételei'!D28</f>
        <v>0</v>
      </c>
      <c r="E28" s="11">
        <f>'Önkormányzat bevételei'!E28+'Óvoda bevételei'!E28</f>
        <v>0</v>
      </c>
      <c r="F28" s="11">
        <f t="shared" si="0"/>
        <v>0</v>
      </c>
    </row>
    <row r="29" spans="1:6" ht="15" customHeight="1">
      <c r="A29" s="31" t="s">
        <v>398</v>
      </c>
      <c r="B29" s="35" t="s">
        <v>248</v>
      </c>
      <c r="C29" s="11">
        <f>'Önkormányzat bevételei'!C29+'Óvoda bevételei'!C29</f>
        <v>3000</v>
      </c>
      <c r="D29" s="11">
        <f>'Önkormányzat bevételei'!D29+'Óvoda bevételei'!D29</f>
        <v>0</v>
      </c>
      <c r="E29" s="11">
        <f>'Önkormányzat bevételei'!E29+'Óvoda bevételei'!E29</f>
        <v>0</v>
      </c>
      <c r="F29" s="11">
        <f t="shared" si="0"/>
        <v>3000</v>
      </c>
    </row>
    <row r="30" spans="1:6" ht="15" customHeight="1">
      <c r="A30" s="31" t="s">
        <v>399</v>
      </c>
      <c r="B30" s="35" t="s">
        <v>249</v>
      </c>
      <c r="C30" s="11">
        <f>'Önkormányzat bevételei'!C30+'Óvoda bevételei'!C30</f>
        <v>0</v>
      </c>
      <c r="D30" s="11">
        <f>'Önkormányzat bevételei'!D30+'Óvoda bevételei'!D30</f>
        <v>0</v>
      </c>
      <c r="E30" s="11">
        <f>'Önkormányzat bevételei'!E30+'Óvoda bevételei'!E30</f>
        <v>0</v>
      </c>
      <c r="F30" s="11">
        <f t="shared" si="0"/>
        <v>0</v>
      </c>
    </row>
    <row r="31" spans="1:6" ht="15" customHeight="1">
      <c r="A31" s="36" t="s">
        <v>427</v>
      </c>
      <c r="B31" s="71" t="s">
        <v>250</v>
      </c>
      <c r="C31" s="72">
        <f>SUM(C26:C30)</f>
        <v>37000</v>
      </c>
      <c r="D31" s="72">
        <f>SUM(D26:D30)</f>
        <v>0</v>
      </c>
      <c r="E31" s="72">
        <f>SUM(E26:E30)</f>
        <v>0</v>
      </c>
      <c r="F31" s="72">
        <f>SUM(C31:E31)</f>
        <v>37000</v>
      </c>
    </row>
    <row r="32" spans="1:6" ht="15" customHeight="1">
      <c r="A32" s="31" t="s">
        <v>400</v>
      </c>
      <c r="B32" s="35" t="s">
        <v>251</v>
      </c>
      <c r="C32" s="11">
        <f>'Önkormányzat bevételei'!C32+'Óvoda bevételei'!C32</f>
        <v>760</v>
      </c>
      <c r="D32" s="11">
        <f>'Önkormányzat bevételei'!D32+'Óvoda bevételei'!D32</f>
        <v>0</v>
      </c>
      <c r="E32" s="11">
        <f>'Önkormányzat bevételei'!E32+'Óvoda bevételei'!E32</f>
        <v>0</v>
      </c>
      <c r="F32" s="11">
        <f t="shared" si="0"/>
        <v>760</v>
      </c>
    </row>
    <row r="33" spans="1:6" ht="15" customHeight="1">
      <c r="A33" s="39" t="s">
        <v>428</v>
      </c>
      <c r="B33" s="48" t="s">
        <v>252</v>
      </c>
      <c r="C33" s="72">
        <f>C32+C31+C25+C24+C23+C22</f>
        <v>44188</v>
      </c>
      <c r="D33" s="72">
        <f>D32+D31+D25+D24+D23+D22</f>
        <v>0</v>
      </c>
      <c r="E33" s="72">
        <f>E32+E31+E25+E24+E23+E22</f>
        <v>0</v>
      </c>
      <c r="F33" s="72">
        <f>F32+F31+F25+F24+F23+F22</f>
        <v>44188</v>
      </c>
    </row>
    <row r="34" spans="1:6" ht="15" customHeight="1">
      <c r="A34" s="41" t="s">
        <v>253</v>
      </c>
      <c r="B34" s="35" t="s">
        <v>254</v>
      </c>
      <c r="C34" s="11">
        <f>'Önkormányzat bevételei'!C34+'Óvoda bevételei'!C34</f>
        <v>0</v>
      </c>
      <c r="D34" s="11">
        <f>'Önkormányzat bevételei'!D34+'Óvoda bevételei'!D34</f>
        <v>0</v>
      </c>
      <c r="E34" s="11">
        <f>'Önkormányzat bevételei'!E34+'Óvoda bevételei'!E34</f>
        <v>0</v>
      </c>
      <c r="F34" s="11">
        <f t="shared" si="0"/>
        <v>0</v>
      </c>
    </row>
    <row r="35" spans="1:6" ht="15" customHeight="1">
      <c r="A35" s="41" t="s">
        <v>401</v>
      </c>
      <c r="B35" s="35" t="s">
        <v>255</v>
      </c>
      <c r="C35" s="11">
        <f>'Önkormányzat bevételei'!C35+'Óvoda bevételei'!C35</f>
        <v>9828</v>
      </c>
      <c r="D35" s="11">
        <f>'Önkormányzat bevételei'!D35+'Óvoda bevételei'!D35</f>
        <v>0</v>
      </c>
      <c r="E35" s="11">
        <f>'Önkormányzat bevételei'!E35+'Óvoda bevételei'!E35</f>
        <v>0</v>
      </c>
      <c r="F35" s="11">
        <f t="shared" si="0"/>
        <v>9828</v>
      </c>
    </row>
    <row r="36" spans="1:6" ht="15" customHeight="1">
      <c r="A36" s="41" t="s">
        <v>402</v>
      </c>
      <c r="B36" s="35" t="s">
        <v>256</v>
      </c>
      <c r="C36" s="11">
        <f>'Önkormányzat bevételei'!C36+'Óvoda bevételei'!C36</f>
        <v>746</v>
      </c>
      <c r="D36" s="11">
        <f>'Önkormányzat bevételei'!D36+'Óvoda bevételei'!D36</f>
        <v>0</v>
      </c>
      <c r="E36" s="11">
        <f>'Önkormányzat bevételei'!E36+'Óvoda bevételei'!E36</f>
        <v>0</v>
      </c>
      <c r="F36" s="11">
        <f t="shared" si="0"/>
        <v>746</v>
      </c>
    </row>
    <row r="37" spans="1:6" ht="15" customHeight="1">
      <c r="A37" s="41" t="s">
        <v>403</v>
      </c>
      <c r="B37" s="35" t="s">
        <v>257</v>
      </c>
      <c r="C37" s="11">
        <f>'Önkormányzat bevételei'!C37+'Óvoda bevételei'!C37</f>
        <v>0</v>
      </c>
      <c r="D37" s="11">
        <f>'Önkormányzat bevételei'!D37+'Óvoda bevételei'!D37</f>
        <v>0</v>
      </c>
      <c r="E37" s="11">
        <f>'Önkormányzat bevételei'!E37+'Óvoda bevételei'!E37</f>
        <v>0</v>
      </c>
      <c r="F37" s="11">
        <f t="shared" si="0"/>
        <v>0</v>
      </c>
    </row>
    <row r="38" spans="1:6" ht="15" customHeight="1">
      <c r="A38" s="41" t="s">
        <v>258</v>
      </c>
      <c r="B38" s="35" t="s">
        <v>259</v>
      </c>
      <c r="C38" s="11">
        <f>'Önkormányzat bevételei'!C38+'Óvoda bevételei'!C38</f>
        <v>3129</v>
      </c>
      <c r="D38" s="11">
        <f>'Önkormányzat bevételei'!D38+'Óvoda bevételei'!D38</f>
        <v>0</v>
      </c>
      <c r="E38" s="11">
        <f>'Önkormányzat bevételei'!E38+'Óvoda bevételei'!E38</f>
        <v>0</v>
      </c>
      <c r="F38" s="11">
        <f t="shared" si="0"/>
        <v>3129</v>
      </c>
    </row>
    <row r="39" spans="1:6" ht="15" customHeight="1">
      <c r="A39" s="41" t="s">
        <v>260</v>
      </c>
      <c r="B39" s="35" t="s">
        <v>261</v>
      </c>
      <c r="C39" s="11">
        <f>'Önkormányzat bevételei'!C39+'Óvoda bevételei'!C39</f>
        <v>2381</v>
      </c>
      <c r="D39" s="11">
        <f>'Önkormányzat bevételei'!D39+'Óvoda bevételei'!D39</f>
        <v>0</v>
      </c>
      <c r="E39" s="11">
        <f>'Önkormányzat bevételei'!E39+'Óvoda bevételei'!E39</f>
        <v>0</v>
      </c>
      <c r="F39" s="11">
        <f t="shared" si="0"/>
        <v>2381</v>
      </c>
    </row>
    <row r="40" spans="1:6" ht="15" customHeight="1">
      <c r="A40" s="41" t="s">
        <v>262</v>
      </c>
      <c r="B40" s="35" t="s">
        <v>263</v>
      </c>
      <c r="C40" s="11">
        <f>'Önkormányzat bevételei'!C40+'Óvoda bevételei'!C40</f>
        <v>0</v>
      </c>
      <c r="D40" s="11">
        <f>'Önkormányzat bevételei'!D40+'Óvoda bevételei'!D40</f>
        <v>0</v>
      </c>
      <c r="E40" s="11">
        <f>'Önkormányzat bevételei'!E40+'Óvoda bevételei'!E40</f>
        <v>0</v>
      </c>
      <c r="F40" s="11">
        <f t="shared" si="0"/>
        <v>0</v>
      </c>
    </row>
    <row r="41" spans="1:6" ht="15" customHeight="1">
      <c r="A41" s="41" t="s">
        <v>404</v>
      </c>
      <c r="B41" s="35" t="s">
        <v>264</v>
      </c>
      <c r="C41" s="11">
        <f>'Önkormányzat bevételei'!C41+'Óvoda bevételei'!C41</f>
        <v>223</v>
      </c>
      <c r="D41" s="11">
        <f>'Önkormányzat bevételei'!D41+'Óvoda bevételei'!D41</f>
        <v>0</v>
      </c>
      <c r="E41" s="11">
        <f>'Önkormányzat bevételei'!E41+'Óvoda bevételei'!E41</f>
        <v>0</v>
      </c>
      <c r="F41" s="11">
        <f t="shared" si="0"/>
        <v>223</v>
      </c>
    </row>
    <row r="42" spans="1:6" ht="15" customHeight="1">
      <c r="A42" s="41" t="s">
        <v>405</v>
      </c>
      <c r="B42" s="35" t="s">
        <v>265</v>
      </c>
      <c r="C42" s="11">
        <f>'Önkormányzat bevételei'!C42+'Óvoda bevételei'!C42</f>
        <v>0</v>
      </c>
      <c r="D42" s="11">
        <f>'Önkormányzat bevételei'!D42+'Óvoda bevételei'!D42</f>
        <v>0</v>
      </c>
      <c r="E42" s="11">
        <f>'Önkormányzat bevételei'!E42+'Óvoda bevételei'!E42</f>
        <v>0</v>
      </c>
      <c r="F42" s="11">
        <f t="shared" si="0"/>
        <v>0</v>
      </c>
    </row>
    <row r="43" spans="1:6" ht="15" customHeight="1">
      <c r="A43" s="41" t="s">
        <v>406</v>
      </c>
      <c r="B43" s="35" t="s">
        <v>680</v>
      </c>
      <c r="C43" s="11">
        <f>'Önkormányzat bevételei'!C43+'Óvoda bevételei'!C43</f>
        <v>80</v>
      </c>
      <c r="D43" s="11">
        <f>'Önkormányzat bevételei'!D43+'Óvoda bevételei'!D43</f>
        <v>0</v>
      </c>
      <c r="E43" s="11">
        <f>'Önkormányzat bevételei'!E43+'Óvoda bevételei'!E43</f>
        <v>0</v>
      </c>
      <c r="F43" s="11">
        <f t="shared" si="0"/>
        <v>80</v>
      </c>
    </row>
    <row r="44" spans="1:6" ht="15" customHeight="1">
      <c r="A44" s="43" t="s">
        <v>429</v>
      </c>
      <c r="B44" s="48" t="s">
        <v>266</v>
      </c>
      <c r="C44" s="72">
        <f>SUM(C34:C43)</f>
        <v>16387</v>
      </c>
      <c r="D44" s="72">
        <f>SUM(D34:D43)</f>
        <v>0</v>
      </c>
      <c r="E44" s="72">
        <f>SUM(E34:E43)</f>
        <v>0</v>
      </c>
      <c r="F44" s="72">
        <f>SUM(F34:F43)</f>
        <v>16387</v>
      </c>
    </row>
    <row r="45" spans="1:6" ht="15" customHeight="1">
      <c r="A45" s="41" t="s">
        <v>275</v>
      </c>
      <c r="B45" s="35" t="s">
        <v>276</v>
      </c>
      <c r="C45" s="11">
        <f>'Önkormányzat bevételei'!C45+'Óvoda bevételei'!C45</f>
        <v>0</v>
      </c>
      <c r="D45" s="11">
        <f>'Önkormányzat bevételei'!D45+'Óvoda bevételei'!D45</f>
        <v>0</v>
      </c>
      <c r="E45" s="11">
        <f>'Önkormányzat bevételei'!E45+'Óvoda bevételei'!E45</f>
        <v>0</v>
      </c>
      <c r="F45" s="11">
        <f t="shared" si="0"/>
        <v>0</v>
      </c>
    </row>
    <row r="46" spans="1:6" ht="15" customHeight="1">
      <c r="A46" s="31" t="s">
        <v>410</v>
      </c>
      <c r="B46" s="35" t="s">
        <v>277</v>
      </c>
      <c r="C46" s="11">
        <f>'Önkormányzat bevételei'!C46+'Óvoda bevételei'!C46</f>
        <v>0</v>
      </c>
      <c r="D46" s="11">
        <f>'Önkormányzat bevételei'!D46+'Óvoda bevételei'!D46</f>
        <v>0</v>
      </c>
      <c r="E46" s="11">
        <f>'Önkormányzat bevételei'!E46+'Óvoda bevételei'!E46</f>
        <v>0</v>
      </c>
      <c r="F46" s="11">
        <f t="shared" si="0"/>
        <v>0</v>
      </c>
    </row>
    <row r="47" spans="1:6" ht="15" customHeight="1">
      <c r="A47" s="41" t="s">
        <v>411</v>
      </c>
      <c r="B47" s="35" t="s">
        <v>278</v>
      </c>
      <c r="C47" s="11">
        <f>'Önkormányzat bevételei'!C47+'Óvoda bevételei'!C47</f>
        <v>0</v>
      </c>
      <c r="D47" s="11">
        <f>'Önkormányzat bevételei'!D47+'Óvoda bevételei'!D47</f>
        <v>0</v>
      </c>
      <c r="E47" s="11">
        <f>'Önkormányzat bevételei'!E47+'Óvoda bevételei'!E47</f>
        <v>0</v>
      </c>
      <c r="F47" s="11">
        <f t="shared" si="0"/>
        <v>0</v>
      </c>
    </row>
    <row r="48" spans="1:6" ht="15" customHeight="1">
      <c r="A48" s="39" t="s">
        <v>431</v>
      </c>
      <c r="B48" s="48" t="s">
        <v>279</v>
      </c>
      <c r="C48" s="72">
        <f>SUM(C45:C47)</f>
        <v>0</v>
      </c>
      <c r="D48" s="72">
        <f>SUM(D45:D47)</f>
        <v>0</v>
      </c>
      <c r="E48" s="72">
        <f>SUM(E45:E47)</f>
        <v>0</v>
      </c>
      <c r="F48" s="72">
        <f>SUM(F45:F47)</f>
        <v>0</v>
      </c>
    </row>
    <row r="49" spans="1:6" ht="15" customHeight="1">
      <c r="A49" s="46" t="s">
        <v>482</v>
      </c>
      <c r="B49" s="73"/>
      <c r="C49" s="69">
        <f>C48+C44+C33+C19</f>
        <v>153781</v>
      </c>
      <c r="D49" s="69">
        <f>D48+D44+D33+D19</f>
        <v>0</v>
      </c>
      <c r="E49" s="69">
        <f>E48+E44+E33+E19</f>
        <v>0</v>
      </c>
      <c r="F49" s="69">
        <f>F48+F44+F33+F19</f>
        <v>153781</v>
      </c>
    </row>
    <row r="50" spans="1:6" ht="15" customHeight="1">
      <c r="A50" s="31" t="s">
        <v>230</v>
      </c>
      <c r="B50" s="35" t="s">
        <v>231</v>
      </c>
      <c r="C50" s="11">
        <f>'Önkormányzat bevételei'!C50+'Óvoda bevételei'!C50</f>
        <v>15000</v>
      </c>
      <c r="D50" s="11">
        <f>'Önkormányzat bevételei'!D50+'Óvoda bevételei'!D50</f>
        <v>0</v>
      </c>
      <c r="E50" s="11">
        <f>'Önkormányzat bevételei'!E50+'Óvoda bevételei'!E50</f>
        <v>0</v>
      </c>
      <c r="F50" s="11">
        <f t="shared" si="0"/>
        <v>15000</v>
      </c>
    </row>
    <row r="51" spans="1:6" ht="15" customHeight="1">
      <c r="A51" s="31" t="s">
        <v>232</v>
      </c>
      <c r="B51" s="35" t="s">
        <v>233</v>
      </c>
      <c r="C51" s="11">
        <f>'Önkormányzat bevételei'!C51+'Óvoda bevételei'!C51</f>
        <v>0</v>
      </c>
      <c r="D51" s="11">
        <f>'Önkormányzat bevételei'!D51+'Óvoda bevételei'!D51</f>
        <v>0</v>
      </c>
      <c r="E51" s="11">
        <f>'Önkormányzat bevételei'!E51+'Óvoda bevételei'!E51</f>
        <v>0</v>
      </c>
      <c r="F51" s="11">
        <f t="shared" si="0"/>
        <v>0</v>
      </c>
    </row>
    <row r="52" spans="1:6" ht="15" customHeight="1">
      <c r="A52" s="31" t="s">
        <v>388</v>
      </c>
      <c r="B52" s="35" t="s">
        <v>234</v>
      </c>
      <c r="C52" s="11">
        <f>'Önkormányzat bevételei'!C52+'Óvoda bevételei'!C52</f>
        <v>0</v>
      </c>
      <c r="D52" s="11">
        <f>'Önkormányzat bevételei'!D52+'Óvoda bevételei'!D52</f>
        <v>0</v>
      </c>
      <c r="E52" s="11">
        <f>'Önkormányzat bevételei'!E52+'Óvoda bevételei'!E52</f>
        <v>0</v>
      </c>
      <c r="F52" s="11">
        <f t="shared" si="0"/>
        <v>0</v>
      </c>
    </row>
    <row r="53" spans="1:6" ht="15" customHeight="1">
      <c r="A53" s="31" t="s">
        <v>389</v>
      </c>
      <c r="B53" s="35" t="s">
        <v>235</v>
      </c>
      <c r="C53" s="11">
        <f>'Önkormányzat bevételei'!C53+'Óvoda bevételei'!C53</f>
        <v>0</v>
      </c>
      <c r="D53" s="11">
        <f>'Önkormányzat bevételei'!D53+'Óvoda bevételei'!D53</f>
        <v>0</v>
      </c>
      <c r="E53" s="11">
        <f>'Önkormányzat bevételei'!E53+'Óvoda bevételei'!E53</f>
        <v>0</v>
      </c>
      <c r="F53" s="11">
        <f t="shared" si="0"/>
        <v>0</v>
      </c>
    </row>
    <row r="54" spans="1:6" ht="15" customHeight="1">
      <c r="A54" s="31" t="s">
        <v>390</v>
      </c>
      <c r="B54" s="35" t="s">
        <v>236</v>
      </c>
      <c r="C54" s="11">
        <f>'Önkormányzat bevételei'!C54+'Óvoda bevételei'!C54</f>
        <v>35397</v>
      </c>
      <c r="D54" s="11">
        <f>'Önkormányzat bevételei'!D54+'Óvoda bevételei'!D54</f>
        <v>0</v>
      </c>
      <c r="E54" s="11">
        <f>'Önkormányzat bevételei'!E54+'Óvoda bevételei'!E54</f>
        <v>0</v>
      </c>
      <c r="F54" s="11">
        <f t="shared" si="0"/>
        <v>35397</v>
      </c>
    </row>
    <row r="55" spans="1:6" ht="15" customHeight="1">
      <c r="A55" s="39" t="s">
        <v>425</v>
      </c>
      <c r="B55" s="48" t="s">
        <v>237</v>
      </c>
      <c r="C55" s="72">
        <f>SUM(C50:C54)</f>
        <v>50397</v>
      </c>
      <c r="D55" s="72">
        <f>SUM(D50:D54)</f>
        <v>0</v>
      </c>
      <c r="E55" s="72">
        <f>SUM(E50:E54)</f>
        <v>0</v>
      </c>
      <c r="F55" s="72">
        <f>SUM(F50:F54)</f>
        <v>50397</v>
      </c>
    </row>
    <row r="56" spans="1:6" ht="15" customHeight="1">
      <c r="A56" s="41" t="s">
        <v>407</v>
      </c>
      <c r="B56" s="35" t="s">
        <v>267</v>
      </c>
      <c r="C56" s="11">
        <f>'Önkormányzat bevételei'!C56+'Óvoda bevételei'!C56</f>
        <v>0</v>
      </c>
      <c r="D56" s="11">
        <f>'Önkormányzat bevételei'!D56+'Óvoda bevételei'!D56</f>
        <v>0</v>
      </c>
      <c r="E56" s="11">
        <f>'Önkormányzat bevételei'!E56+'Óvoda bevételei'!E56</f>
        <v>0</v>
      </c>
      <c r="F56" s="11">
        <f t="shared" si="0"/>
        <v>0</v>
      </c>
    </row>
    <row r="57" spans="1:6" ht="15" customHeight="1">
      <c r="A57" s="41" t="s">
        <v>408</v>
      </c>
      <c r="B57" s="35" t="s">
        <v>268</v>
      </c>
      <c r="C57" s="11">
        <f>'Önkormányzat bevételei'!C57+'Óvoda bevételei'!C57</f>
        <v>0</v>
      </c>
      <c r="D57" s="11">
        <f>'Önkormányzat bevételei'!D57+'Óvoda bevételei'!D57</f>
        <v>0</v>
      </c>
      <c r="E57" s="11">
        <f>'Önkormányzat bevételei'!E57+'Óvoda bevételei'!E57</f>
        <v>0</v>
      </c>
      <c r="F57" s="11">
        <f t="shared" si="0"/>
        <v>0</v>
      </c>
    </row>
    <row r="58" spans="1:6" ht="15" customHeight="1">
      <c r="A58" s="41" t="s">
        <v>269</v>
      </c>
      <c r="B58" s="35" t="s">
        <v>270</v>
      </c>
      <c r="C58" s="11">
        <f>'Önkormányzat bevételei'!C58+'Óvoda bevételei'!C58</f>
        <v>0</v>
      </c>
      <c r="D58" s="11">
        <f>'Önkormányzat bevételei'!D58+'Óvoda bevételei'!D58</f>
        <v>0</v>
      </c>
      <c r="E58" s="11">
        <f>'Önkormányzat bevételei'!E58+'Óvoda bevételei'!E58</f>
        <v>0</v>
      </c>
      <c r="F58" s="11">
        <f t="shared" si="0"/>
        <v>0</v>
      </c>
    </row>
    <row r="59" spans="1:6" ht="15" customHeight="1">
      <c r="A59" s="41" t="s">
        <v>409</v>
      </c>
      <c r="B59" s="35" t="s">
        <v>271</v>
      </c>
      <c r="C59" s="11">
        <f>'Önkormányzat bevételei'!C59+'Óvoda bevételei'!C59</f>
        <v>0</v>
      </c>
      <c r="D59" s="11">
        <f>'Önkormányzat bevételei'!D59+'Óvoda bevételei'!D59</f>
        <v>0</v>
      </c>
      <c r="E59" s="11">
        <f>'Önkormányzat bevételei'!E59+'Óvoda bevételei'!E59</f>
        <v>0</v>
      </c>
      <c r="F59" s="11">
        <f t="shared" si="0"/>
        <v>0</v>
      </c>
    </row>
    <row r="60" spans="1:6" ht="15" customHeight="1">
      <c r="A60" s="41" t="s">
        <v>272</v>
      </c>
      <c r="B60" s="35" t="s">
        <v>273</v>
      </c>
      <c r="C60" s="11">
        <f>'Önkormányzat bevételei'!C60+'Óvoda bevételei'!C60</f>
        <v>0</v>
      </c>
      <c r="D60" s="11">
        <f>'Önkormányzat bevételei'!D60+'Óvoda bevételei'!D60</f>
        <v>0</v>
      </c>
      <c r="E60" s="11">
        <f>'Önkormányzat bevételei'!E60+'Óvoda bevételei'!E60</f>
        <v>0</v>
      </c>
      <c r="F60" s="11">
        <f t="shared" si="0"/>
        <v>0</v>
      </c>
    </row>
    <row r="61" spans="1:6" ht="15" customHeight="1">
      <c r="A61" s="39" t="s">
        <v>430</v>
      </c>
      <c r="B61" s="48" t="s">
        <v>274</v>
      </c>
      <c r="C61" s="72">
        <f>SUM(C56:C60)</f>
        <v>0</v>
      </c>
      <c r="D61" s="72">
        <f>SUM(D56:D60)</f>
        <v>0</v>
      </c>
      <c r="E61" s="72">
        <f>SUM(E56:E60)</f>
        <v>0</v>
      </c>
      <c r="F61" s="72">
        <f>SUM(F56:F60)</f>
        <v>0</v>
      </c>
    </row>
    <row r="62" spans="1:6" ht="15" customHeight="1">
      <c r="A62" s="41" t="s">
        <v>280</v>
      </c>
      <c r="B62" s="35" t="s">
        <v>281</v>
      </c>
      <c r="C62" s="11">
        <f>'Önkormányzat bevételei'!C62+'Óvoda bevételei'!C62</f>
        <v>0</v>
      </c>
      <c r="D62" s="11">
        <f>'Önkormányzat bevételei'!D62+'Óvoda bevételei'!D62</f>
        <v>0</v>
      </c>
      <c r="E62" s="11">
        <f>'Önkormányzat bevételei'!E62+'Óvoda bevételei'!E62</f>
        <v>0</v>
      </c>
      <c r="F62" s="11">
        <f t="shared" si="0"/>
        <v>0</v>
      </c>
    </row>
    <row r="63" spans="1:6" ht="15" customHeight="1">
      <c r="A63" s="31" t="s">
        <v>412</v>
      </c>
      <c r="B63" s="35" t="s">
        <v>282</v>
      </c>
      <c r="C63" s="11">
        <f>'Önkormányzat bevételei'!C63+'Óvoda bevételei'!C63</f>
        <v>0</v>
      </c>
      <c r="D63" s="11">
        <f>'Önkormányzat bevételei'!D63+'Óvoda bevételei'!D63</f>
        <v>0</v>
      </c>
      <c r="E63" s="11">
        <f>'Önkormányzat bevételei'!E63+'Óvoda bevételei'!E63</f>
        <v>0</v>
      </c>
      <c r="F63" s="11">
        <f t="shared" si="0"/>
        <v>0</v>
      </c>
    </row>
    <row r="64" spans="1:6" ht="15" customHeight="1">
      <c r="A64" s="41" t="s">
        <v>413</v>
      </c>
      <c r="B64" s="35" t="s">
        <v>283</v>
      </c>
      <c r="C64" s="11">
        <f>'Önkormányzat bevételei'!C64+'Óvoda bevételei'!C64</f>
        <v>0</v>
      </c>
      <c r="D64" s="11">
        <f>'Önkormányzat bevételei'!D64+'Óvoda bevételei'!D64</f>
        <v>0</v>
      </c>
      <c r="E64" s="11">
        <f>'Önkormányzat bevételei'!E64+'Óvoda bevételei'!E64</f>
        <v>0</v>
      </c>
      <c r="F64" s="11">
        <f t="shared" si="0"/>
        <v>0</v>
      </c>
    </row>
    <row r="65" spans="1:6" ht="15" customHeight="1">
      <c r="A65" s="39" t="s">
        <v>433</v>
      </c>
      <c r="B65" s="48" t="s">
        <v>284</v>
      </c>
      <c r="C65" s="11">
        <f>'Önkormányzat bevételei'!C65+'Óvoda bevételei'!C65</f>
        <v>0</v>
      </c>
      <c r="D65" s="11">
        <f>'Önkormányzat bevételei'!D65+'Óvoda bevételei'!D65</f>
        <v>0</v>
      </c>
      <c r="E65" s="11">
        <f>'Önkormányzat bevételei'!E65+'Óvoda bevételei'!E65</f>
        <v>0</v>
      </c>
      <c r="F65" s="72">
        <f>SUM(F62:F64)</f>
        <v>0</v>
      </c>
    </row>
    <row r="66" spans="1:6" ht="15" customHeight="1">
      <c r="A66" s="46" t="s">
        <v>481</v>
      </c>
      <c r="B66" s="73"/>
      <c r="C66" s="72">
        <f>C65+C61+C55</f>
        <v>50397</v>
      </c>
      <c r="D66" s="72">
        <f>D65+D61+D55</f>
        <v>0</v>
      </c>
      <c r="E66" s="72">
        <f>E65+E61+E55</f>
        <v>0</v>
      </c>
      <c r="F66" s="72">
        <f>F65+F61+F55</f>
        <v>50397</v>
      </c>
    </row>
    <row r="67" spans="1:6" ht="15.75">
      <c r="A67" s="74" t="s">
        <v>432</v>
      </c>
      <c r="B67" s="49" t="s">
        <v>285</v>
      </c>
      <c r="C67" s="18">
        <f>C49+C66</f>
        <v>204178</v>
      </c>
      <c r="D67" s="18">
        <f>D49+D66</f>
        <v>0</v>
      </c>
      <c r="E67" s="18">
        <f>E49+E66</f>
        <v>0</v>
      </c>
      <c r="F67" s="18">
        <f>F49+F66</f>
        <v>204178</v>
      </c>
    </row>
    <row r="68" spans="1:6" ht="15.75">
      <c r="A68" s="75" t="s">
        <v>533</v>
      </c>
      <c r="B68" s="76"/>
      <c r="C68" s="11">
        <f>C67-'Önkormányzat kiadásai'!C75</f>
        <v>92449</v>
      </c>
      <c r="D68" s="11">
        <f>D49-'Önkormányzat kiadásai'!D75</f>
        <v>0</v>
      </c>
      <c r="E68" s="11">
        <f>E67-'Önkormányzat kiadásai'!E75</f>
        <v>0</v>
      </c>
      <c r="F68" s="11">
        <f>F49-'Önkormányzat kiadásai'!F75</f>
        <v>42052</v>
      </c>
    </row>
    <row r="69" spans="1:6" ht="15.75">
      <c r="A69" s="75" t="s">
        <v>534</v>
      </c>
      <c r="B69" s="76"/>
      <c r="C69" s="11">
        <f>C66-'Önkormányzat kiadásai'!C98</f>
        <v>-134501</v>
      </c>
      <c r="D69" s="11">
        <f>D66-'Önkormányzat kiadásai'!D98</f>
        <v>0</v>
      </c>
      <c r="E69" s="11">
        <f>E66-'Önkormányzat kiadásai'!E98</f>
        <v>0</v>
      </c>
      <c r="F69" s="11">
        <f>SUM(C69:E69)</f>
        <v>-134501</v>
      </c>
    </row>
    <row r="70" spans="1:6" ht="14.25">
      <c r="A70" s="56" t="s">
        <v>414</v>
      </c>
      <c r="B70" s="31" t="s">
        <v>286</v>
      </c>
      <c r="C70" s="11"/>
      <c r="D70" s="11"/>
      <c r="E70" s="11"/>
      <c r="F70" s="11">
        <f t="shared" si="0"/>
        <v>0</v>
      </c>
    </row>
    <row r="71" spans="1:6" ht="14.25">
      <c r="A71" s="41" t="s">
        <v>287</v>
      </c>
      <c r="B71" s="31" t="s">
        <v>288</v>
      </c>
      <c r="C71" s="11"/>
      <c r="D71" s="11"/>
      <c r="E71" s="11"/>
      <c r="F71" s="11">
        <f t="shared" si="0"/>
        <v>0</v>
      </c>
    </row>
    <row r="72" spans="1:6" ht="14.25">
      <c r="A72" s="56" t="s">
        <v>415</v>
      </c>
      <c r="B72" s="31" t="s">
        <v>289</v>
      </c>
      <c r="C72" s="11"/>
      <c r="D72" s="11"/>
      <c r="E72" s="11"/>
      <c r="F72" s="11">
        <f aca="true" t="shared" si="1" ref="F72:F97">SUM(C72:E72)</f>
        <v>0</v>
      </c>
    </row>
    <row r="73" spans="1:6" ht="14.25">
      <c r="A73" s="53" t="s">
        <v>434</v>
      </c>
      <c r="B73" s="36" t="s">
        <v>290</v>
      </c>
      <c r="C73" s="72">
        <f>SUM(C70:C72)</f>
        <v>0</v>
      </c>
      <c r="D73" s="72">
        <f>SUM(D70:D72)</f>
        <v>0</v>
      </c>
      <c r="E73" s="72">
        <f>SUM(E70:E72)</f>
        <v>0</v>
      </c>
      <c r="F73" s="72">
        <f>SUM(F70:F72)</f>
        <v>0</v>
      </c>
    </row>
    <row r="74" spans="1:6" ht="14.25">
      <c r="A74" s="41" t="s">
        <v>416</v>
      </c>
      <c r="B74" s="31" t="s">
        <v>291</v>
      </c>
      <c r="C74" s="11"/>
      <c r="D74" s="11"/>
      <c r="E74" s="11"/>
      <c r="F74" s="11">
        <f t="shared" si="1"/>
        <v>0</v>
      </c>
    </row>
    <row r="75" spans="1:6" ht="14.25">
      <c r="A75" s="56" t="s">
        <v>292</v>
      </c>
      <c r="B75" s="31" t="s">
        <v>293</v>
      </c>
      <c r="C75" s="11"/>
      <c r="D75" s="11"/>
      <c r="E75" s="11"/>
      <c r="F75" s="11">
        <f t="shared" si="1"/>
        <v>0</v>
      </c>
    </row>
    <row r="76" spans="1:6" ht="14.25">
      <c r="A76" s="41" t="s">
        <v>417</v>
      </c>
      <c r="B76" s="31" t="s">
        <v>294</v>
      </c>
      <c r="C76" s="11"/>
      <c r="D76" s="11"/>
      <c r="E76" s="11"/>
      <c r="F76" s="11">
        <f t="shared" si="1"/>
        <v>0</v>
      </c>
    </row>
    <row r="77" spans="1:6" ht="14.25">
      <c r="A77" s="56" t="s">
        <v>295</v>
      </c>
      <c r="B77" s="31" t="s">
        <v>296</v>
      </c>
      <c r="C77" s="11"/>
      <c r="D77" s="11"/>
      <c r="E77" s="11"/>
      <c r="F77" s="11">
        <f t="shared" si="1"/>
        <v>0</v>
      </c>
    </row>
    <row r="78" spans="1:6" ht="14.25">
      <c r="A78" s="58" t="s">
        <v>435</v>
      </c>
      <c r="B78" s="36" t="s">
        <v>297</v>
      </c>
      <c r="C78" s="72">
        <f>SUM(C74:C77)</f>
        <v>0</v>
      </c>
      <c r="D78" s="72">
        <f>SUM(D74:D77)</f>
        <v>0</v>
      </c>
      <c r="E78" s="72">
        <f>SUM(E74:E77)</f>
        <v>0</v>
      </c>
      <c r="F78" s="72">
        <f t="shared" si="1"/>
        <v>0</v>
      </c>
    </row>
    <row r="79" spans="1:6" ht="14.25">
      <c r="A79" s="31" t="s">
        <v>531</v>
      </c>
      <c r="B79" s="31" t="s">
        <v>298</v>
      </c>
      <c r="C79" s="11">
        <f>'Önkormányzat bevételei'!C79+'Óvoda bevételei'!C79</f>
        <v>21359</v>
      </c>
      <c r="D79" s="11">
        <f>'Önkormányzat bevételei'!D79+'Óvoda bevételei'!D79</f>
        <v>0</v>
      </c>
      <c r="E79" s="11">
        <f>'Önkormányzat bevételei'!E79+'Óvoda bevételei'!E79</f>
        <v>0</v>
      </c>
      <c r="F79" s="11">
        <f t="shared" si="1"/>
        <v>21359</v>
      </c>
    </row>
    <row r="80" spans="1:6" ht="14.25">
      <c r="A80" s="31" t="s">
        <v>532</v>
      </c>
      <c r="B80" s="31" t="s">
        <v>298</v>
      </c>
      <c r="C80" s="11">
        <f>'Önkormányzat bevételei'!C80+'Óvoda bevételei'!C80</f>
        <v>139749</v>
      </c>
      <c r="D80" s="11">
        <f>'Önkormányzat bevételei'!D80+'Óvoda bevételei'!D80</f>
        <v>0</v>
      </c>
      <c r="E80" s="11">
        <f>'Önkormányzat bevételei'!E80+'Óvoda bevételei'!E80</f>
        <v>0</v>
      </c>
      <c r="F80" s="11">
        <f t="shared" si="1"/>
        <v>139749</v>
      </c>
    </row>
    <row r="81" spans="1:6" ht="14.25">
      <c r="A81" s="31" t="s">
        <v>529</v>
      </c>
      <c r="B81" s="31" t="s">
        <v>299</v>
      </c>
      <c r="C81" s="11">
        <f>'Önkormányzat bevételei'!C81+'Óvoda bevételei'!C81</f>
        <v>0</v>
      </c>
      <c r="D81" s="11">
        <f>'Önkormányzat bevételei'!D81+'Óvoda bevételei'!D81</f>
        <v>0</v>
      </c>
      <c r="E81" s="11">
        <f>'Önkormányzat bevételei'!E81+'Óvoda bevételei'!E81</f>
        <v>0</v>
      </c>
      <c r="F81" s="11">
        <f t="shared" si="1"/>
        <v>0</v>
      </c>
    </row>
    <row r="82" spans="1:6" ht="14.25">
      <c r="A82" s="31" t="s">
        <v>530</v>
      </c>
      <c r="B82" s="31" t="s">
        <v>299</v>
      </c>
      <c r="C82" s="11">
        <f>'Önkormányzat bevételei'!C82+'Óvoda bevételei'!C82</f>
        <v>0</v>
      </c>
      <c r="D82" s="11">
        <f>'Önkormányzat bevételei'!D82+'Óvoda bevételei'!D82</f>
        <v>0</v>
      </c>
      <c r="E82" s="11">
        <f>'Önkormányzat bevételei'!E82+'Óvoda bevételei'!E82</f>
        <v>0</v>
      </c>
      <c r="F82" s="11">
        <f t="shared" si="1"/>
        <v>0</v>
      </c>
    </row>
    <row r="83" spans="1:6" ht="14.25">
      <c r="A83" s="36" t="s">
        <v>436</v>
      </c>
      <c r="B83" s="36" t="s">
        <v>300</v>
      </c>
      <c r="C83" s="11">
        <f>SUM(C79:C82)</f>
        <v>161108</v>
      </c>
      <c r="D83" s="11">
        <f>SUM(D79:D82)</f>
        <v>0</v>
      </c>
      <c r="E83" s="11">
        <f>SUM(E79:E82)</f>
        <v>0</v>
      </c>
      <c r="F83" s="11">
        <f>SUM(F79:F82)</f>
        <v>161108</v>
      </c>
    </row>
    <row r="84" spans="1:6" ht="14.25">
      <c r="A84" s="56" t="s">
        <v>301</v>
      </c>
      <c r="B84" s="31" t="s">
        <v>302</v>
      </c>
      <c r="C84" s="11"/>
      <c r="D84" s="11"/>
      <c r="E84" s="11"/>
      <c r="F84" s="11">
        <f t="shared" si="1"/>
        <v>0</v>
      </c>
    </row>
    <row r="85" spans="1:6" ht="14.25">
      <c r="A85" s="56" t="s">
        <v>303</v>
      </c>
      <c r="B85" s="31" t="s">
        <v>304</v>
      </c>
      <c r="C85" s="11"/>
      <c r="D85" s="11"/>
      <c r="E85" s="11"/>
      <c r="F85" s="11">
        <f t="shared" si="1"/>
        <v>0</v>
      </c>
    </row>
    <row r="86" spans="1:6" ht="14.25">
      <c r="A86" s="56" t="s">
        <v>305</v>
      </c>
      <c r="B86" s="31" t="s">
        <v>306</v>
      </c>
      <c r="C86" s="11">
        <f>'Önkormányzat bevételei'!C86+'Óvoda bevételei'!C86</f>
        <v>64227</v>
      </c>
      <c r="D86" s="11">
        <f>'Önkormányzat bevételei'!D86+'Óvoda bevételei'!D86</f>
        <v>0</v>
      </c>
      <c r="E86" s="11">
        <f>'Önkormányzat bevételei'!E86+'Óvoda bevételei'!E86</f>
        <v>0</v>
      </c>
      <c r="F86" s="11">
        <f t="shared" si="1"/>
        <v>64227</v>
      </c>
    </row>
    <row r="87" spans="1:6" ht="14.25">
      <c r="A87" s="56" t="s">
        <v>307</v>
      </c>
      <c r="B87" s="31" t="s">
        <v>308</v>
      </c>
      <c r="C87" s="11"/>
      <c r="D87" s="11"/>
      <c r="E87" s="11"/>
      <c r="F87" s="11">
        <f t="shared" si="1"/>
        <v>0</v>
      </c>
    </row>
    <row r="88" spans="1:6" ht="14.25">
      <c r="A88" s="41" t="s">
        <v>418</v>
      </c>
      <c r="B88" s="31" t="s">
        <v>309</v>
      </c>
      <c r="C88" s="11"/>
      <c r="D88" s="11"/>
      <c r="E88" s="11"/>
      <c r="F88" s="11">
        <f t="shared" si="1"/>
        <v>0</v>
      </c>
    </row>
    <row r="89" spans="1:6" ht="14.25">
      <c r="A89" s="53" t="s">
        <v>437</v>
      </c>
      <c r="B89" s="36" t="s">
        <v>310</v>
      </c>
      <c r="C89" s="72">
        <f>C88+C87+C86+C85+C84+C83+C78+C73</f>
        <v>225335</v>
      </c>
      <c r="D89" s="72">
        <f>D88+D87+D86+D85+D84+D83+D78+D73</f>
        <v>0</v>
      </c>
      <c r="E89" s="72">
        <f>E88+E87+E86+E85+E84+E83+E78+E73</f>
        <v>0</v>
      </c>
      <c r="F89" s="72">
        <f t="shared" si="1"/>
        <v>225335</v>
      </c>
    </row>
    <row r="90" spans="1:6" ht="14.25">
      <c r="A90" s="41" t="s">
        <v>311</v>
      </c>
      <c r="B90" s="31" t="s">
        <v>312</v>
      </c>
      <c r="C90" s="11"/>
      <c r="D90" s="11"/>
      <c r="E90" s="11"/>
      <c r="F90" s="11">
        <f t="shared" si="1"/>
        <v>0</v>
      </c>
    </row>
    <row r="91" spans="1:6" ht="14.25">
      <c r="A91" s="41" t="s">
        <v>313</v>
      </c>
      <c r="B91" s="31" t="s">
        <v>314</v>
      </c>
      <c r="C91" s="11"/>
      <c r="D91" s="11"/>
      <c r="E91" s="11"/>
      <c r="F91" s="11">
        <f t="shared" si="1"/>
        <v>0</v>
      </c>
    </row>
    <row r="92" spans="1:6" ht="14.25">
      <c r="A92" s="56" t="s">
        <v>315</v>
      </c>
      <c r="B92" s="31" t="s">
        <v>316</v>
      </c>
      <c r="C92" s="11"/>
      <c r="D92" s="11"/>
      <c r="E92" s="11"/>
      <c r="F92" s="11">
        <f t="shared" si="1"/>
        <v>0</v>
      </c>
    </row>
    <row r="93" spans="1:6" ht="14.25">
      <c r="A93" s="56" t="s">
        <v>419</v>
      </c>
      <c r="B93" s="31" t="s">
        <v>317</v>
      </c>
      <c r="C93" s="11"/>
      <c r="D93" s="11"/>
      <c r="E93" s="11"/>
      <c r="F93" s="11">
        <f t="shared" si="1"/>
        <v>0</v>
      </c>
    </row>
    <row r="94" spans="1:6" ht="14.25">
      <c r="A94" s="58" t="s">
        <v>438</v>
      </c>
      <c r="B94" s="36" t="s">
        <v>318</v>
      </c>
      <c r="C94" s="72">
        <f>SUM(C90:C93)</f>
        <v>0</v>
      </c>
      <c r="D94" s="72">
        <f>SUM(D90:D93)</f>
        <v>0</v>
      </c>
      <c r="E94" s="72">
        <f>SUM(E90:E93)</f>
        <v>0</v>
      </c>
      <c r="F94" s="72">
        <f t="shared" si="1"/>
        <v>0</v>
      </c>
    </row>
    <row r="95" spans="1:6" ht="14.25">
      <c r="A95" s="53" t="s">
        <v>319</v>
      </c>
      <c r="B95" s="36" t="s">
        <v>320</v>
      </c>
      <c r="C95" s="11"/>
      <c r="D95" s="11"/>
      <c r="E95" s="11"/>
      <c r="F95" s="11">
        <f t="shared" si="1"/>
        <v>0</v>
      </c>
    </row>
    <row r="96" spans="1:6" ht="15.75">
      <c r="A96" s="65" t="s">
        <v>439</v>
      </c>
      <c r="B96" s="66" t="s">
        <v>321</v>
      </c>
      <c r="C96" s="18">
        <f>C95+C94+C89</f>
        <v>225335</v>
      </c>
      <c r="D96" s="18">
        <f>D95+D94+D89</f>
        <v>0</v>
      </c>
      <c r="E96" s="18">
        <f>E95+E94+E89</f>
        <v>0</v>
      </c>
      <c r="F96" s="18">
        <f>SUM(C96:E96)</f>
        <v>225335</v>
      </c>
    </row>
    <row r="97" spans="1:6" ht="15.75">
      <c r="A97" s="67" t="s">
        <v>421</v>
      </c>
      <c r="B97" s="68"/>
      <c r="C97" s="69">
        <f>C96+C67</f>
        <v>429513</v>
      </c>
      <c r="D97" s="69"/>
      <c r="E97" s="69"/>
      <c r="F97" s="69">
        <f t="shared" si="1"/>
        <v>429513</v>
      </c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6" r:id="rId1"/>
  <rowBreaks count="1" manualBreakCount="1">
    <brk id="6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97"/>
  <sheetViews>
    <sheetView zoomScalePageLayoutView="0" workbookViewId="0" topLeftCell="A1">
      <selection activeCell="A1" sqref="A1:F3"/>
    </sheetView>
  </sheetViews>
  <sheetFormatPr defaultColWidth="9.140625" defaultRowHeight="15"/>
  <cols>
    <col min="1" max="1" width="92.57421875" style="83" customWidth="1"/>
    <col min="2" max="2" width="9.140625" style="83" customWidth="1"/>
    <col min="3" max="3" width="13.00390625" style="83" customWidth="1"/>
    <col min="4" max="4" width="14.140625" style="83" customWidth="1"/>
    <col min="5" max="5" width="11.140625" style="83" customWidth="1"/>
    <col min="6" max="6" width="14.00390625" style="83" customWidth="1"/>
    <col min="7" max="16384" width="9.140625" style="83" customWidth="1"/>
  </cols>
  <sheetData>
    <row r="1" spans="1:6" ht="15.75">
      <c r="A1" s="195" t="s">
        <v>679</v>
      </c>
      <c r="B1" s="196"/>
      <c r="C1" s="196"/>
      <c r="D1" s="196"/>
      <c r="E1" s="196"/>
      <c r="F1" s="196"/>
    </row>
    <row r="2" spans="1:6" ht="24" customHeight="1">
      <c r="A2" s="181" t="s">
        <v>672</v>
      </c>
      <c r="B2" s="192"/>
      <c r="C2" s="192"/>
      <c r="D2" s="192"/>
      <c r="E2" s="192"/>
      <c r="F2" s="182"/>
    </row>
    <row r="3" spans="1:8" ht="24" customHeight="1">
      <c r="A3" s="193" t="s">
        <v>451</v>
      </c>
      <c r="B3" s="192"/>
      <c r="C3" s="192"/>
      <c r="D3" s="192"/>
      <c r="E3" s="192"/>
      <c r="F3" s="182"/>
      <c r="H3" s="166"/>
    </row>
    <row r="4" ht="12.75">
      <c r="A4" s="167"/>
    </row>
    <row r="5" ht="12.75">
      <c r="A5" s="127" t="s">
        <v>627</v>
      </c>
    </row>
    <row r="6" spans="1:6" ht="69.75" customHeight="1">
      <c r="A6" s="22" t="s">
        <v>33</v>
      </c>
      <c r="B6" s="23" t="s">
        <v>6</v>
      </c>
      <c r="C6" s="24" t="s">
        <v>483</v>
      </c>
      <c r="D6" s="24" t="s">
        <v>484</v>
      </c>
      <c r="E6" s="24" t="s">
        <v>485</v>
      </c>
      <c r="F6" s="25" t="s">
        <v>1</v>
      </c>
    </row>
    <row r="7" spans="1:6" ht="15" customHeight="1">
      <c r="A7" s="30" t="s">
        <v>211</v>
      </c>
      <c r="B7" s="35" t="s">
        <v>212</v>
      </c>
      <c r="C7" s="11">
        <v>17514</v>
      </c>
      <c r="D7" s="11"/>
      <c r="E7" s="11"/>
      <c r="F7" s="11">
        <f>SUM(C7:E7)</f>
        <v>17514</v>
      </c>
    </row>
    <row r="8" spans="1:6" ht="15" customHeight="1">
      <c r="A8" s="31" t="s">
        <v>213</v>
      </c>
      <c r="B8" s="35" t="s">
        <v>214</v>
      </c>
      <c r="C8" s="11">
        <v>44291</v>
      </c>
      <c r="D8" s="11"/>
      <c r="E8" s="11"/>
      <c r="F8" s="11">
        <f aca="true" t="shared" si="0" ref="F8:F71">SUM(C8:E8)</f>
        <v>44291</v>
      </c>
    </row>
    <row r="9" spans="1:6" ht="15" customHeight="1">
      <c r="A9" s="31" t="s">
        <v>215</v>
      </c>
      <c r="B9" s="35" t="s">
        <v>216</v>
      </c>
      <c r="C9" s="11">
        <v>25306</v>
      </c>
      <c r="D9" s="11"/>
      <c r="E9" s="11"/>
      <c r="F9" s="11">
        <f t="shared" si="0"/>
        <v>25306</v>
      </c>
    </row>
    <row r="10" spans="1:6" ht="15" customHeight="1">
      <c r="A10" s="31" t="s">
        <v>217</v>
      </c>
      <c r="B10" s="35" t="s">
        <v>218</v>
      </c>
      <c r="C10" s="11">
        <v>1800</v>
      </c>
      <c r="D10" s="11"/>
      <c r="E10" s="11"/>
      <c r="F10" s="11">
        <f t="shared" si="0"/>
        <v>1800</v>
      </c>
    </row>
    <row r="11" spans="1:6" ht="15" customHeight="1">
      <c r="A11" s="31" t="s">
        <v>662</v>
      </c>
      <c r="B11" s="35" t="s">
        <v>219</v>
      </c>
      <c r="C11" s="11"/>
      <c r="D11" s="11"/>
      <c r="E11" s="11"/>
      <c r="F11" s="11">
        <f t="shared" si="0"/>
        <v>0</v>
      </c>
    </row>
    <row r="12" spans="1:6" ht="15" customHeight="1">
      <c r="A12" s="31" t="s">
        <v>663</v>
      </c>
      <c r="B12" s="35" t="s">
        <v>220</v>
      </c>
      <c r="C12" s="11"/>
      <c r="D12" s="11"/>
      <c r="E12" s="11"/>
      <c r="F12" s="11">
        <f t="shared" si="0"/>
        <v>0</v>
      </c>
    </row>
    <row r="13" spans="1:6" ht="15" customHeight="1">
      <c r="A13" s="36" t="s">
        <v>423</v>
      </c>
      <c r="B13" s="71" t="s">
        <v>221</v>
      </c>
      <c r="C13" s="72">
        <f>SUM(C7:C12)</f>
        <v>88911</v>
      </c>
      <c r="D13" s="72">
        <f>SUM(D7:D12)</f>
        <v>0</v>
      </c>
      <c r="E13" s="72">
        <f>SUM(E7:E12)</f>
        <v>0</v>
      </c>
      <c r="F13" s="72">
        <f>SUM(F7:F12)</f>
        <v>88911</v>
      </c>
    </row>
    <row r="14" spans="1:6" ht="15" customHeight="1">
      <c r="A14" s="31" t="s">
        <v>222</v>
      </c>
      <c r="B14" s="35" t="s">
        <v>223</v>
      </c>
      <c r="C14" s="11"/>
      <c r="D14" s="11"/>
      <c r="E14" s="11"/>
      <c r="F14" s="11">
        <f t="shared" si="0"/>
        <v>0</v>
      </c>
    </row>
    <row r="15" spans="1:6" ht="15" customHeight="1">
      <c r="A15" s="31" t="s">
        <v>224</v>
      </c>
      <c r="B15" s="35" t="s">
        <v>225</v>
      </c>
      <c r="C15" s="11"/>
      <c r="D15" s="11"/>
      <c r="E15" s="11"/>
      <c r="F15" s="11">
        <f t="shared" si="0"/>
        <v>0</v>
      </c>
    </row>
    <row r="16" spans="1:6" ht="15" customHeight="1">
      <c r="A16" s="31" t="s">
        <v>385</v>
      </c>
      <c r="B16" s="35" t="s">
        <v>226</v>
      </c>
      <c r="C16" s="11"/>
      <c r="D16" s="11"/>
      <c r="E16" s="11"/>
      <c r="F16" s="11">
        <f t="shared" si="0"/>
        <v>0</v>
      </c>
    </row>
    <row r="17" spans="1:6" ht="15" customHeight="1">
      <c r="A17" s="31" t="s">
        <v>386</v>
      </c>
      <c r="B17" s="35" t="s">
        <v>227</v>
      </c>
      <c r="C17" s="11"/>
      <c r="D17" s="11"/>
      <c r="E17" s="11"/>
      <c r="F17" s="11">
        <f t="shared" si="0"/>
        <v>0</v>
      </c>
    </row>
    <row r="18" spans="1:6" ht="15" customHeight="1">
      <c r="A18" s="31" t="s">
        <v>387</v>
      </c>
      <c r="B18" s="35" t="s">
        <v>228</v>
      </c>
      <c r="C18" s="11">
        <v>4295</v>
      </c>
      <c r="D18" s="11"/>
      <c r="E18" s="11"/>
      <c r="F18" s="11">
        <f t="shared" si="0"/>
        <v>4295</v>
      </c>
    </row>
    <row r="19" spans="1:6" ht="15" customHeight="1">
      <c r="A19" s="36" t="s">
        <v>424</v>
      </c>
      <c r="B19" s="71" t="s">
        <v>229</v>
      </c>
      <c r="C19" s="72">
        <f>C18+C17+C16+C15+C14+C13</f>
        <v>93206</v>
      </c>
      <c r="D19" s="72">
        <f>D18+D17+D16+D15+D14+D13</f>
        <v>0</v>
      </c>
      <c r="E19" s="72">
        <f>E18+E17+E16+E15+E14+E13</f>
        <v>0</v>
      </c>
      <c r="F19" s="72">
        <f>F18+F17+F16+F15+F14+F13</f>
        <v>93206</v>
      </c>
    </row>
    <row r="20" spans="1:6" ht="15" customHeight="1">
      <c r="A20" s="31" t="s">
        <v>391</v>
      </c>
      <c r="B20" s="35" t="s">
        <v>238</v>
      </c>
      <c r="C20" s="11"/>
      <c r="D20" s="11"/>
      <c r="E20" s="11"/>
      <c r="F20" s="11">
        <f t="shared" si="0"/>
        <v>0</v>
      </c>
    </row>
    <row r="21" spans="1:6" ht="15" customHeight="1">
      <c r="A21" s="31" t="s">
        <v>392</v>
      </c>
      <c r="B21" s="35" t="s">
        <v>239</v>
      </c>
      <c r="C21" s="11"/>
      <c r="D21" s="11"/>
      <c r="E21" s="11"/>
      <c r="F21" s="11">
        <f t="shared" si="0"/>
        <v>0</v>
      </c>
    </row>
    <row r="22" spans="1:6" ht="15" customHeight="1">
      <c r="A22" s="36" t="s">
        <v>426</v>
      </c>
      <c r="B22" s="71" t="s">
        <v>240</v>
      </c>
      <c r="C22" s="72">
        <f>SUM(C20:C21)</f>
        <v>0</v>
      </c>
      <c r="D22" s="72">
        <f>SUM(D20:D21)</f>
        <v>0</v>
      </c>
      <c r="E22" s="72">
        <f>SUM(E20:E21)</f>
        <v>0</v>
      </c>
      <c r="F22" s="72">
        <f>SUM(F20:F21)</f>
        <v>0</v>
      </c>
    </row>
    <row r="23" spans="1:6" ht="15" customHeight="1">
      <c r="A23" s="31" t="s">
        <v>393</v>
      </c>
      <c r="B23" s="35" t="s">
        <v>241</v>
      </c>
      <c r="C23" s="11"/>
      <c r="D23" s="11"/>
      <c r="E23" s="11"/>
      <c r="F23" s="11">
        <f t="shared" si="0"/>
        <v>0</v>
      </c>
    </row>
    <row r="24" spans="1:6" ht="15" customHeight="1">
      <c r="A24" s="31" t="s">
        <v>394</v>
      </c>
      <c r="B24" s="35" t="s">
        <v>242</v>
      </c>
      <c r="C24" s="11"/>
      <c r="D24" s="11"/>
      <c r="E24" s="11"/>
      <c r="F24" s="11">
        <f t="shared" si="0"/>
        <v>0</v>
      </c>
    </row>
    <row r="25" spans="1:6" ht="15" customHeight="1">
      <c r="A25" s="31" t="s">
        <v>395</v>
      </c>
      <c r="B25" s="35" t="s">
        <v>243</v>
      </c>
      <c r="C25" s="11">
        <v>6428</v>
      </c>
      <c r="D25" s="11"/>
      <c r="E25" s="11"/>
      <c r="F25" s="11">
        <f t="shared" si="0"/>
        <v>6428</v>
      </c>
    </row>
    <row r="26" spans="1:6" ht="15" customHeight="1">
      <c r="A26" s="31" t="s">
        <v>396</v>
      </c>
      <c r="B26" s="35" t="s">
        <v>244</v>
      </c>
      <c r="C26" s="11">
        <v>34000</v>
      </c>
      <c r="D26" s="11"/>
      <c r="E26" s="11"/>
      <c r="F26" s="11">
        <f t="shared" si="0"/>
        <v>34000</v>
      </c>
    </row>
    <row r="27" spans="1:6" ht="15" customHeight="1">
      <c r="A27" s="31" t="s">
        <v>397</v>
      </c>
      <c r="B27" s="35" t="s">
        <v>245</v>
      </c>
      <c r="C27" s="11"/>
      <c r="D27" s="11"/>
      <c r="E27" s="11"/>
      <c r="F27" s="11">
        <f t="shared" si="0"/>
        <v>0</v>
      </c>
    </row>
    <row r="28" spans="1:6" ht="15" customHeight="1">
      <c r="A28" s="31" t="s">
        <v>246</v>
      </c>
      <c r="B28" s="35" t="s">
        <v>247</v>
      </c>
      <c r="C28" s="11"/>
      <c r="D28" s="11"/>
      <c r="E28" s="11"/>
      <c r="F28" s="11">
        <f t="shared" si="0"/>
        <v>0</v>
      </c>
    </row>
    <row r="29" spans="1:6" ht="15" customHeight="1">
      <c r="A29" s="31" t="s">
        <v>398</v>
      </c>
      <c r="B29" s="35" t="s">
        <v>248</v>
      </c>
      <c r="C29" s="11">
        <v>3000</v>
      </c>
      <c r="D29" s="11"/>
      <c r="E29" s="11"/>
      <c r="F29" s="11">
        <f t="shared" si="0"/>
        <v>3000</v>
      </c>
    </row>
    <row r="30" spans="1:6" ht="15" customHeight="1">
      <c r="A30" s="31" t="s">
        <v>399</v>
      </c>
      <c r="B30" s="35" t="s">
        <v>249</v>
      </c>
      <c r="C30" s="11"/>
      <c r="D30" s="11"/>
      <c r="E30" s="11"/>
      <c r="F30" s="11">
        <f t="shared" si="0"/>
        <v>0</v>
      </c>
    </row>
    <row r="31" spans="1:6" ht="15" customHeight="1">
      <c r="A31" s="36" t="s">
        <v>427</v>
      </c>
      <c r="B31" s="71" t="s">
        <v>250</v>
      </c>
      <c r="C31" s="72">
        <f>SUM(C26:C30)</f>
        <v>37000</v>
      </c>
      <c r="D31" s="72">
        <f>SUM(D26:D30)</f>
        <v>0</v>
      </c>
      <c r="E31" s="72">
        <f>SUM(E26:E30)</f>
        <v>0</v>
      </c>
      <c r="F31" s="72">
        <f>SUM(C31:E31)</f>
        <v>37000</v>
      </c>
    </row>
    <row r="32" spans="1:6" ht="15" customHeight="1">
      <c r="A32" s="31" t="s">
        <v>400</v>
      </c>
      <c r="B32" s="35" t="s">
        <v>251</v>
      </c>
      <c r="C32" s="11">
        <v>760</v>
      </c>
      <c r="D32" s="11"/>
      <c r="E32" s="11"/>
      <c r="F32" s="11">
        <f t="shared" si="0"/>
        <v>760</v>
      </c>
    </row>
    <row r="33" spans="1:6" ht="15" customHeight="1">
      <c r="A33" s="36" t="s">
        <v>428</v>
      </c>
      <c r="B33" s="71" t="s">
        <v>252</v>
      </c>
      <c r="C33" s="72">
        <f>C32+C31+C25+C24+C23+C22</f>
        <v>44188</v>
      </c>
      <c r="D33" s="72">
        <f>D32+D31+D25+D24+D23+D22</f>
        <v>0</v>
      </c>
      <c r="E33" s="72">
        <f>E32+E31+E25+E24+E23+E22</f>
        <v>0</v>
      </c>
      <c r="F33" s="72">
        <f>F32+F31+F25+F24+F23+F22</f>
        <v>44188</v>
      </c>
    </row>
    <row r="34" spans="1:6" ht="15" customHeight="1">
      <c r="A34" s="41" t="s">
        <v>253</v>
      </c>
      <c r="B34" s="35" t="s">
        <v>254</v>
      </c>
      <c r="C34" s="11"/>
      <c r="D34" s="11"/>
      <c r="E34" s="11"/>
      <c r="F34" s="11">
        <f t="shared" si="0"/>
        <v>0</v>
      </c>
    </row>
    <row r="35" spans="1:6" ht="15" customHeight="1">
      <c r="A35" s="41" t="s">
        <v>401</v>
      </c>
      <c r="B35" s="35" t="s">
        <v>255</v>
      </c>
      <c r="C35" s="11">
        <v>9828</v>
      </c>
      <c r="D35" s="11"/>
      <c r="E35" s="11"/>
      <c r="F35" s="11">
        <f t="shared" si="0"/>
        <v>9828</v>
      </c>
    </row>
    <row r="36" spans="1:6" ht="15" customHeight="1">
      <c r="A36" s="41" t="s">
        <v>402</v>
      </c>
      <c r="B36" s="35" t="s">
        <v>256</v>
      </c>
      <c r="C36" s="11">
        <v>746</v>
      </c>
      <c r="D36" s="11"/>
      <c r="E36" s="11"/>
      <c r="F36" s="11">
        <f t="shared" si="0"/>
        <v>746</v>
      </c>
    </row>
    <row r="37" spans="1:6" ht="15" customHeight="1">
      <c r="A37" s="41" t="s">
        <v>403</v>
      </c>
      <c r="B37" s="35" t="s">
        <v>257</v>
      </c>
      <c r="C37" s="11"/>
      <c r="D37" s="11"/>
      <c r="E37" s="11"/>
      <c r="F37" s="11">
        <f t="shared" si="0"/>
        <v>0</v>
      </c>
    </row>
    <row r="38" spans="1:6" ht="15" customHeight="1">
      <c r="A38" s="41" t="s">
        <v>258</v>
      </c>
      <c r="B38" s="35" t="s">
        <v>259</v>
      </c>
      <c r="C38" s="11">
        <v>2561</v>
      </c>
      <c r="D38" s="11"/>
      <c r="E38" s="11"/>
      <c r="F38" s="11">
        <f t="shared" si="0"/>
        <v>2561</v>
      </c>
    </row>
    <row r="39" spans="1:6" ht="15" customHeight="1">
      <c r="A39" s="41" t="s">
        <v>260</v>
      </c>
      <c r="B39" s="35" t="s">
        <v>261</v>
      </c>
      <c r="C39" s="11">
        <v>2228</v>
      </c>
      <c r="D39" s="11"/>
      <c r="E39" s="11"/>
      <c r="F39" s="11">
        <f t="shared" si="0"/>
        <v>2228</v>
      </c>
    </row>
    <row r="40" spans="1:6" ht="15" customHeight="1">
      <c r="A40" s="41" t="s">
        <v>262</v>
      </c>
      <c r="B40" s="35" t="s">
        <v>263</v>
      </c>
      <c r="C40" s="11"/>
      <c r="D40" s="11"/>
      <c r="E40" s="11"/>
      <c r="F40" s="11">
        <f t="shared" si="0"/>
        <v>0</v>
      </c>
    </row>
    <row r="41" spans="1:6" ht="15" customHeight="1">
      <c r="A41" s="41" t="s">
        <v>404</v>
      </c>
      <c r="B41" s="35" t="s">
        <v>264</v>
      </c>
      <c r="C41" s="11">
        <v>223</v>
      </c>
      <c r="D41" s="11"/>
      <c r="E41" s="11"/>
      <c r="F41" s="11">
        <f t="shared" si="0"/>
        <v>223</v>
      </c>
    </row>
    <row r="42" spans="1:6" ht="15" customHeight="1">
      <c r="A42" s="41" t="s">
        <v>405</v>
      </c>
      <c r="B42" s="35" t="s">
        <v>265</v>
      </c>
      <c r="C42" s="11"/>
      <c r="D42" s="11"/>
      <c r="E42" s="11"/>
      <c r="F42" s="11">
        <f t="shared" si="0"/>
        <v>0</v>
      </c>
    </row>
    <row r="43" spans="1:6" ht="15" customHeight="1">
      <c r="A43" s="41" t="s">
        <v>406</v>
      </c>
      <c r="B43" s="35" t="s">
        <v>680</v>
      </c>
      <c r="C43" s="11">
        <v>80</v>
      </c>
      <c r="D43" s="11"/>
      <c r="E43" s="11"/>
      <c r="F43" s="11">
        <f t="shared" si="0"/>
        <v>80</v>
      </c>
    </row>
    <row r="44" spans="1:6" ht="15" customHeight="1">
      <c r="A44" s="53" t="s">
        <v>429</v>
      </c>
      <c r="B44" s="71" t="s">
        <v>266</v>
      </c>
      <c r="C44" s="72">
        <f>SUM(C34:C43)</f>
        <v>15666</v>
      </c>
      <c r="D44" s="72">
        <f>SUM(D34:D43)</f>
        <v>0</v>
      </c>
      <c r="E44" s="72">
        <f>SUM(E34:E43)</f>
        <v>0</v>
      </c>
      <c r="F44" s="72">
        <f>SUM(F34:F43)</f>
        <v>15666</v>
      </c>
    </row>
    <row r="45" spans="1:6" ht="15" customHeight="1">
      <c r="A45" s="41" t="s">
        <v>275</v>
      </c>
      <c r="B45" s="35" t="s">
        <v>276</v>
      </c>
      <c r="C45" s="11"/>
      <c r="D45" s="11"/>
      <c r="E45" s="11"/>
      <c r="F45" s="11">
        <f t="shared" si="0"/>
        <v>0</v>
      </c>
    </row>
    <row r="46" spans="1:6" ht="15" customHeight="1">
      <c r="A46" s="31" t="s">
        <v>410</v>
      </c>
      <c r="B46" s="35" t="s">
        <v>277</v>
      </c>
      <c r="C46" s="11"/>
      <c r="D46" s="11"/>
      <c r="E46" s="11"/>
      <c r="F46" s="11">
        <f t="shared" si="0"/>
        <v>0</v>
      </c>
    </row>
    <row r="47" spans="1:6" ht="15" customHeight="1">
      <c r="A47" s="41" t="s">
        <v>411</v>
      </c>
      <c r="B47" s="35" t="s">
        <v>278</v>
      </c>
      <c r="C47" s="11"/>
      <c r="D47" s="11"/>
      <c r="E47" s="11"/>
      <c r="F47" s="11">
        <f t="shared" si="0"/>
        <v>0</v>
      </c>
    </row>
    <row r="48" spans="1:6" ht="15" customHeight="1">
      <c r="A48" s="36" t="s">
        <v>431</v>
      </c>
      <c r="B48" s="71" t="s">
        <v>279</v>
      </c>
      <c r="C48" s="72">
        <f>SUM(C45:C47)</f>
        <v>0</v>
      </c>
      <c r="D48" s="72">
        <f>SUM(D45:D47)</f>
        <v>0</v>
      </c>
      <c r="E48" s="72">
        <f>SUM(E45:E47)</f>
        <v>0</v>
      </c>
      <c r="F48" s="72">
        <f>SUM(F45:F47)</f>
        <v>0</v>
      </c>
    </row>
    <row r="49" spans="1:6" ht="15" customHeight="1">
      <c r="A49" s="168" t="s">
        <v>482</v>
      </c>
      <c r="B49" s="169"/>
      <c r="C49" s="72">
        <f>C48+C44+C33+C19</f>
        <v>153060</v>
      </c>
      <c r="D49" s="72">
        <f>D48+D44+D33+D19</f>
        <v>0</v>
      </c>
      <c r="E49" s="72">
        <f>E48+E44+E33+E19</f>
        <v>0</v>
      </c>
      <c r="F49" s="72">
        <f>F48+F44+F33+F19</f>
        <v>153060</v>
      </c>
    </row>
    <row r="50" spans="1:6" ht="15" customHeight="1">
      <c r="A50" s="31" t="s">
        <v>230</v>
      </c>
      <c r="B50" s="35" t="s">
        <v>231</v>
      </c>
      <c r="C50" s="11">
        <v>15000</v>
      </c>
      <c r="D50" s="11"/>
      <c r="E50" s="11"/>
      <c r="F50" s="11">
        <f t="shared" si="0"/>
        <v>15000</v>
      </c>
    </row>
    <row r="51" spans="1:6" ht="15" customHeight="1">
      <c r="A51" s="31" t="s">
        <v>232</v>
      </c>
      <c r="B51" s="35" t="s">
        <v>233</v>
      </c>
      <c r="C51" s="11"/>
      <c r="D51" s="11"/>
      <c r="E51" s="11"/>
      <c r="F51" s="11">
        <f t="shared" si="0"/>
        <v>0</v>
      </c>
    </row>
    <row r="52" spans="1:6" ht="15" customHeight="1">
      <c r="A52" s="31" t="s">
        <v>388</v>
      </c>
      <c r="B52" s="35" t="s">
        <v>234</v>
      </c>
      <c r="C52" s="11"/>
      <c r="D52" s="11"/>
      <c r="E52" s="11"/>
      <c r="F52" s="11">
        <f t="shared" si="0"/>
        <v>0</v>
      </c>
    </row>
    <row r="53" spans="1:6" ht="15" customHeight="1">
      <c r="A53" s="31" t="s">
        <v>389</v>
      </c>
      <c r="B53" s="35" t="s">
        <v>235</v>
      </c>
      <c r="C53" s="11"/>
      <c r="D53" s="11"/>
      <c r="E53" s="11"/>
      <c r="F53" s="11">
        <f t="shared" si="0"/>
        <v>0</v>
      </c>
    </row>
    <row r="54" spans="1:6" ht="15" customHeight="1">
      <c r="A54" s="31" t="s">
        <v>390</v>
      </c>
      <c r="B54" s="35" t="s">
        <v>236</v>
      </c>
      <c r="C54" s="11">
        <v>35397</v>
      </c>
      <c r="D54" s="11"/>
      <c r="E54" s="11"/>
      <c r="F54" s="11">
        <f t="shared" si="0"/>
        <v>35397</v>
      </c>
    </row>
    <row r="55" spans="1:6" ht="15" customHeight="1">
      <c r="A55" s="36" t="s">
        <v>425</v>
      </c>
      <c r="B55" s="71" t="s">
        <v>237</v>
      </c>
      <c r="C55" s="72">
        <f>SUM(C50:C54)</f>
        <v>50397</v>
      </c>
      <c r="D55" s="72">
        <f>SUM(D50:D54)</f>
        <v>0</v>
      </c>
      <c r="E55" s="72">
        <f>SUM(E50:E54)</f>
        <v>0</v>
      </c>
      <c r="F55" s="72">
        <f>SUM(F50:F54)</f>
        <v>50397</v>
      </c>
    </row>
    <row r="56" spans="1:6" ht="15" customHeight="1">
      <c r="A56" s="41" t="s">
        <v>407</v>
      </c>
      <c r="B56" s="35" t="s">
        <v>267</v>
      </c>
      <c r="C56" s="11"/>
      <c r="D56" s="11"/>
      <c r="E56" s="11"/>
      <c r="F56" s="11">
        <f t="shared" si="0"/>
        <v>0</v>
      </c>
    </row>
    <row r="57" spans="1:6" ht="15" customHeight="1">
      <c r="A57" s="41" t="s">
        <v>408</v>
      </c>
      <c r="B57" s="35" t="s">
        <v>268</v>
      </c>
      <c r="C57" s="11"/>
      <c r="D57" s="11"/>
      <c r="E57" s="11"/>
      <c r="F57" s="11">
        <f t="shared" si="0"/>
        <v>0</v>
      </c>
    </row>
    <row r="58" spans="1:6" ht="15" customHeight="1">
      <c r="A58" s="41" t="s">
        <v>269</v>
      </c>
      <c r="B58" s="35" t="s">
        <v>270</v>
      </c>
      <c r="C58" s="11"/>
      <c r="D58" s="11"/>
      <c r="E58" s="11"/>
      <c r="F58" s="11">
        <f t="shared" si="0"/>
        <v>0</v>
      </c>
    </row>
    <row r="59" spans="1:6" ht="15" customHeight="1">
      <c r="A59" s="41" t="s">
        <v>409</v>
      </c>
      <c r="B59" s="35" t="s">
        <v>271</v>
      </c>
      <c r="C59" s="11"/>
      <c r="D59" s="11"/>
      <c r="E59" s="11"/>
      <c r="F59" s="11">
        <f t="shared" si="0"/>
        <v>0</v>
      </c>
    </row>
    <row r="60" spans="1:6" ht="15" customHeight="1">
      <c r="A60" s="41" t="s">
        <v>272</v>
      </c>
      <c r="B60" s="35" t="s">
        <v>273</v>
      </c>
      <c r="C60" s="11"/>
      <c r="D60" s="11"/>
      <c r="E60" s="11"/>
      <c r="F60" s="11">
        <f t="shared" si="0"/>
        <v>0</v>
      </c>
    </row>
    <row r="61" spans="1:6" ht="15" customHeight="1">
      <c r="A61" s="36" t="s">
        <v>430</v>
      </c>
      <c r="B61" s="71" t="s">
        <v>274</v>
      </c>
      <c r="C61" s="72">
        <f>SUM(C56:C60)</f>
        <v>0</v>
      </c>
      <c r="D61" s="72">
        <f>SUM(D56:D60)</f>
        <v>0</v>
      </c>
      <c r="E61" s="72">
        <f>SUM(E56:E60)</f>
        <v>0</v>
      </c>
      <c r="F61" s="72">
        <f>SUM(F56:F60)</f>
        <v>0</v>
      </c>
    </row>
    <row r="62" spans="1:6" ht="15" customHeight="1">
      <c r="A62" s="41" t="s">
        <v>280</v>
      </c>
      <c r="B62" s="35" t="s">
        <v>281</v>
      </c>
      <c r="C62" s="11"/>
      <c r="D62" s="11"/>
      <c r="E62" s="11"/>
      <c r="F62" s="11">
        <f t="shared" si="0"/>
        <v>0</v>
      </c>
    </row>
    <row r="63" spans="1:6" ht="15" customHeight="1">
      <c r="A63" s="31" t="s">
        <v>412</v>
      </c>
      <c r="B63" s="35" t="s">
        <v>282</v>
      </c>
      <c r="C63" s="11"/>
      <c r="D63" s="11"/>
      <c r="E63" s="11"/>
      <c r="F63" s="11">
        <f t="shared" si="0"/>
        <v>0</v>
      </c>
    </row>
    <row r="64" spans="1:6" ht="15" customHeight="1">
      <c r="A64" s="41" t="s">
        <v>413</v>
      </c>
      <c r="B64" s="35" t="s">
        <v>661</v>
      </c>
      <c r="C64" s="11"/>
      <c r="D64" s="11"/>
      <c r="E64" s="11"/>
      <c r="F64" s="11">
        <f t="shared" si="0"/>
        <v>0</v>
      </c>
    </row>
    <row r="65" spans="1:6" ht="15" customHeight="1">
      <c r="A65" s="36" t="s">
        <v>433</v>
      </c>
      <c r="B65" s="71" t="s">
        <v>284</v>
      </c>
      <c r="C65" s="72">
        <f>SUM(C62:C64)</f>
        <v>0</v>
      </c>
      <c r="D65" s="72">
        <f>SUM(D62:D64)</f>
        <v>0</v>
      </c>
      <c r="E65" s="72">
        <f>SUM(E62:E64)</f>
        <v>0</v>
      </c>
      <c r="F65" s="72">
        <f>SUM(F62:F64)</f>
        <v>0</v>
      </c>
    </row>
    <row r="66" spans="1:6" ht="15" customHeight="1">
      <c r="A66" s="168" t="s">
        <v>481</v>
      </c>
      <c r="B66" s="169"/>
      <c r="C66" s="72">
        <f>C65+C61+C55</f>
        <v>50397</v>
      </c>
      <c r="D66" s="72">
        <f>D65+D61+D55</f>
        <v>0</v>
      </c>
      <c r="E66" s="72">
        <f>E65+E61+E55</f>
        <v>0</v>
      </c>
      <c r="F66" s="72">
        <f>F65+F61+F55</f>
        <v>50397</v>
      </c>
    </row>
    <row r="67" spans="1:6" ht="12.75">
      <c r="A67" s="170" t="s">
        <v>432</v>
      </c>
      <c r="B67" s="171" t="s">
        <v>285</v>
      </c>
      <c r="C67" s="72">
        <f>C49+C66</f>
        <v>203457</v>
      </c>
      <c r="D67" s="72">
        <f>D49+D66</f>
        <v>0</v>
      </c>
      <c r="E67" s="72">
        <f>E49+E66</f>
        <v>0</v>
      </c>
      <c r="F67" s="72">
        <f>F49+F66</f>
        <v>203457</v>
      </c>
    </row>
    <row r="68" spans="1:6" ht="12.75">
      <c r="A68" s="172" t="s">
        <v>533</v>
      </c>
      <c r="B68" s="173"/>
      <c r="C68" s="11">
        <f>C67-'Önkormányzat kiadásai'!C75</f>
        <v>91728</v>
      </c>
      <c r="D68" s="11">
        <f>D49-'Önkormányzat kiadásai'!D75</f>
        <v>0</v>
      </c>
      <c r="E68" s="11">
        <f>E67-'Önkormányzat kiadásai'!E75</f>
        <v>0</v>
      </c>
      <c r="F68" s="11">
        <f>F49-'Önkormányzat kiadásai'!F75</f>
        <v>41331</v>
      </c>
    </row>
    <row r="69" spans="1:6" ht="12.75">
      <c r="A69" s="172" t="s">
        <v>534</v>
      </c>
      <c r="B69" s="173"/>
      <c r="C69" s="11">
        <f>C66-'Önkormányzat kiadásai'!C98</f>
        <v>-134501</v>
      </c>
      <c r="D69" s="11">
        <f>D66-'Önkormányzat kiadásai'!D98</f>
        <v>0</v>
      </c>
      <c r="E69" s="11">
        <f>E66-'Önkormányzat kiadásai'!E98</f>
        <v>0</v>
      </c>
      <c r="F69" s="11">
        <f>SUM(C69:E69)</f>
        <v>-134501</v>
      </c>
    </row>
    <row r="70" spans="1:6" ht="12.75">
      <c r="A70" s="56" t="s">
        <v>414</v>
      </c>
      <c r="B70" s="31" t="s">
        <v>286</v>
      </c>
      <c r="C70" s="11"/>
      <c r="D70" s="11"/>
      <c r="E70" s="11"/>
      <c r="F70" s="11">
        <f t="shared" si="0"/>
        <v>0</v>
      </c>
    </row>
    <row r="71" spans="1:6" ht="12.75">
      <c r="A71" s="41" t="s">
        <v>287</v>
      </c>
      <c r="B71" s="31" t="s">
        <v>288</v>
      </c>
      <c r="C71" s="11"/>
      <c r="D71" s="11"/>
      <c r="E71" s="11"/>
      <c r="F71" s="11">
        <f t="shared" si="0"/>
        <v>0</v>
      </c>
    </row>
    <row r="72" spans="1:6" ht="12.75">
      <c r="A72" s="56" t="s">
        <v>415</v>
      </c>
      <c r="B72" s="31" t="s">
        <v>289</v>
      </c>
      <c r="C72" s="11"/>
      <c r="D72" s="11"/>
      <c r="E72" s="11"/>
      <c r="F72" s="11">
        <f aca="true" t="shared" si="1" ref="F72:F97">SUM(C72:E72)</f>
        <v>0</v>
      </c>
    </row>
    <row r="73" spans="1:6" ht="12.75">
      <c r="A73" s="53" t="s">
        <v>434</v>
      </c>
      <c r="B73" s="36" t="s">
        <v>290</v>
      </c>
      <c r="C73" s="72">
        <f>SUM(C70:C72)</f>
        <v>0</v>
      </c>
      <c r="D73" s="72">
        <f>SUM(D70:D72)</f>
        <v>0</v>
      </c>
      <c r="E73" s="72">
        <f>SUM(E70:E72)</f>
        <v>0</v>
      </c>
      <c r="F73" s="72">
        <f>SUM(F70:F72)</f>
        <v>0</v>
      </c>
    </row>
    <row r="74" spans="1:6" ht="12.75">
      <c r="A74" s="41" t="s">
        <v>416</v>
      </c>
      <c r="B74" s="31" t="s">
        <v>291</v>
      </c>
      <c r="C74" s="11"/>
      <c r="D74" s="11"/>
      <c r="E74" s="11"/>
      <c r="F74" s="11">
        <f t="shared" si="1"/>
        <v>0</v>
      </c>
    </row>
    <row r="75" spans="1:6" ht="12.75">
      <c r="A75" s="56" t="s">
        <v>292</v>
      </c>
      <c r="B75" s="31" t="s">
        <v>293</v>
      </c>
      <c r="C75" s="11"/>
      <c r="D75" s="11"/>
      <c r="E75" s="11"/>
      <c r="F75" s="11">
        <f t="shared" si="1"/>
        <v>0</v>
      </c>
    </row>
    <row r="76" spans="1:6" ht="12.75">
      <c r="A76" s="41" t="s">
        <v>417</v>
      </c>
      <c r="B76" s="31" t="s">
        <v>294</v>
      </c>
      <c r="C76" s="11"/>
      <c r="D76" s="11"/>
      <c r="E76" s="11"/>
      <c r="F76" s="11">
        <f t="shared" si="1"/>
        <v>0</v>
      </c>
    </row>
    <row r="77" spans="1:6" ht="12.75">
      <c r="A77" s="56" t="s">
        <v>295</v>
      </c>
      <c r="B77" s="31" t="s">
        <v>296</v>
      </c>
      <c r="C77" s="11"/>
      <c r="D77" s="11"/>
      <c r="E77" s="11"/>
      <c r="F77" s="11">
        <f t="shared" si="1"/>
        <v>0</v>
      </c>
    </row>
    <row r="78" spans="1:6" ht="12.75">
      <c r="A78" s="58" t="s">
        <v>435</v>
      </c>
      <c r="B78" s="36" t="s">
        <v>297</v>
      </c>
      <c r="C78" s="72">
        <f>SUM(C74:C77)</f>
        <v>0</v>
      </c>
      <c r="D78" s="72">
        <f>SUM(D74:D77)</f>
        <v>0</v>
      </c>
      <c r="E78" s="72">
        <f>SUM(E74:E77)</f>
        <v>0</v>
      </c>
      <c r="F78" s="72">
        <f t="shared" si="1"/>
        <v>0</v>
      </c>
    </row>
    <row r="79" spans="1:6" ht="12.75">
      <c r="A79" s="31" t="s">
        <v>531</v>
      </c>
      <c r="B79" s="31" t="s">
        <v>298</v>
      </c>
      <c r="C79" s="11">
        <v>20524</v>
      </c>
      <c r="D79" s="11"/>
      <c r="E79" s="11"/>
      <c r="F79" s="11">
        <f t="shared" si="1"/>
        <v>20524</v>
      </c>
    </row>
    <row r="80" spans="1:6" ht="12.75">
      <c r="A80" s="31" t="s">
        <v>532</v>
      </c>
      <c r="B80" s="31" t="s">
        <v>298</v>
      </c>
      <c r="C80" s="11">
        <v>139749</v>
      </c>
      <c r="D80" s="11"/>
      <c r="E80" s="11"/>
      <c r="F80" s="11">
        <f t="shared" si="1"/>
        <v>139749</v>
      </c>
    </row>
    <row r="81" spans="1:6" ht="12.75">
      <c r="A81" s="31" t="s">
        <v>529</v>
      </c>
      <c r="B81" s="31" t="s">
        <v>299</v>
      </c>
      <c r="C81" s="11"/>
      <c r="D81" s="11"/>
      <c r="E81" s="11"/>
      <c r="F81" s="11">
        <f t="shared" si="1"/>
        <v>0</v>
      </c>
    </row>
    <row r="82" spans="1:6" ht="12.75">
      <c r="A82" s="31" t="s">
        <v>530</v>
      </c>
      <c r="B82" s="31" t="s">
        <v>299</v>
      </c>
      <c r="C82" s="11"/>
      <c r="D82" s="11"/>
      <c r="E82" s="11"/>
      <c r="F82" s="11">
        <f t="shared" si="1"/>
        <v>0</v>
      </c>
    </row>
    <row r="83" spans="1:6" ht="12.75">
      <c r="A83" s="36" t="s">
        <v>436</v>
      </c>
      <c r="B83" s="36" t="s">
        <v>300</v>
      </c>
      <c r="C83" s="11">
        <f>SUM(C79:C82)</f>
        <v>160273</v>
      </c>
      <c r="D83" s="11">
        <f>SUM(D79:D82)</f>
        <v>0</v>
      </c>
      <c r="E83" s="11">
        <f>SUM(E79:E82)</f>
        <v>0</v>
      </c>
      <c r="F83" s="11">
        <f>SUM(F79:F82)</f>
        <v>160273</v>
      </c>
    </row>
    <row r="84" spans="1:6" ht="12.75">
      <c r="A84" s="56" t="s">
        <v>301</v>
      </c>
      <c r="B84" s="31" t="s">
        <v>302</v>
      </c>
      <c r="C84" s="11"/>
      <c r="D84" s="11"/>
      <c r="E84" s="11"/>
      <c r="F84" s="11">
        <f t="shared" si="1"/>
        <v>0</v>
      </c>
    </row>
    <row r="85" spans="1:6" ht="12.75">
      <c r="A85" s="56" t="s">
        <v>303</v>
      </c>
      <c r="B85" s="31" t="s">
        <v>304</v>
      </c>
      <c r="C85" s="11"/>
      <c r="D85" s="11"/>
      <c r="E85" s="11"/>
      <c r="F85" s="11">
        <f t="shared" si="1"/>
        <v>0</v>
      </c>
    </row>
    <row r="86" spans="1:6" ht="12.75">
      <c r="A86" s="56" t="s">
        <v>305</v>
      </c>
      <c r="B86" s="31" t="s">
        <v>306</v>
      </c>
      <c r="C86" s="11"/>
      <c r="D86" s="11"/>
      <c r="E86" s="11"/>
      <c r="F86" s="11">
        <f t="shared" si="1"/>
        <v>0</v>
      </c>
    </row>
    <row r="87" spans="1:6" ht="12.75">
      <c r="A87" s="56" t="s">
        <v>307</v>
      </c>
      <c r="B87" s="31" t="s">
        <v>308</v>
      </c>
      <c r="C87" s="11"/>
      <c r="D87" s="11"/>
      <c r="E87" s="11"/>
      <c r="F87" s="11">
        <f t="shared" si="1"/>
        <v>0</v>
      </c>
    </row>
    <row r="88" spans="1:6" ht="12.75">
      <c r="A88" s="41" t="s">
        <v>418</v>
      </c>
      <c r="B88" s="31" t="s">
        <v>309</v>
      </c>
      <c r="C88" s="11"/>
      <c r="D88" s="11"/>
      <c r="E88" s="11"/>
      <c r="F88" s="11">
        <f t="shared" si="1"/>
        <v>0</v>
      </c>
    </row>
    <row r="89" spans="1:6" ht="12.75">
      <c r="A89" s="53" t="s">
        <v>437</v>
      </c>
      <c r="B89" s="36" t="s">
        <v>310</v>
      </c>
      <c r="C89" s="72">
        <f>C88+C87+C86+C85+C84+C83+C78+C73</f>
        <v>160273</v>
      </c>
      <c r="D89" s="72">
        <f>D88+D87+D86+D85+D84+D83+D78+D73</f>
        <v>0</v>
      </c>
      <c r="E89" s="72">
        <f>E88+E87+E86+E85+E84+E83+E78+E73</f>
        <v>0</v>
      </c>
      <c r="F89" s="72">
        <f t="shared" si="1"/>
        <v>160273</v>
      </c>
    </row>
    <row r="90" spans="1:6" ht="12.75">
      <c r="A90" s="41" t="s">
        <v>311</v>
      </c>
      <c r="B90" s="31" t="s">
        <v>312</v>
      </c>
      <c r="C90" s="11"/>
      <c r="D90" s="11"/>
      <c r="E90" s="11"/>
      <c r="F90" s="11">
        <f t="shared" si="1"/>
        <v>0</v>
      </c>
    </row>
    <row r="91" spans="1:6" ht="12.75">
      <c r="A91" s="41" t="s">
        <v>313</v>
      </c>
      <c r="B91" s="31" t="s">
        <v>314</v>
      </c>
      <c r="C91" s="11"/>
      <c r="D91" s="11"/>
      <c r="E91" s="11"/>
      <c r="F91" s="11">
        <f t="shared" si="1"/>
        <v>0</v>
      </c>
    </row>
    <row r="92" spans="1:6" ht="12.75">
      <c r="A92" s="56" t="s">
        <v>315</v>
      </c>
      <c r="B92" s="31" t="s">
        <v>316</v>
      </c>
      <c r="C92" s="11"/>
      <c r="D92" s="11"/>
      <c r="E92" s="11"/>
      <c r="F92" s="11">
        <f t="shared" si="1"/>
        <v>0</v>
      </c>
    </row>
    <row r="93" spans="1:6" ht="12.75">
      <c r="A93" s="56" t="s">
        <v>419</v>
      </c>
      <c r="B93" s="31" t="s">
        <v>317</v>
      </c>
      <c r="C93" s="11"/>
      <c r="D93" s="11"/>
      <c r="E93" s="11"/>
      <c r="F93" s="11">
        <f t="shared" si="1"/>
        <v>0</v>
      </c>
    </row>
    <row r="94" spans="1:6" ht="12.75">
      <c r="A94" s="58" t="s">
        <v>438</v>
      </c>
      <c r="B94" s="36" t="s">
        <v>318</v>
      </c>
      <c r="C94" s="72">
        <f>SUM(C90:C93)</f>
        <v>0</v>
      </c>
      <c r="D94" s="72">
        <f>SUM(D90:D93)</f>
        <v>0</v>
      </c>
      <c r="E94" s="72">
        <f>SUM(E90:E93)</f>
        <v>0</v>
      </c>
      <c r="F94" s="72">
        <f t="shared" si="1"/>
        <v>0</v>
      </c>
    </row>
    <row r="95" spans="1:6" ht="12.75">
      <c r="A95" s="53" t="s">
        <v>319</v>
      </c>
      <c r="B95" s="36" t="s">
        <v>320</v>
      </c>
      <c r="C95" s="11"/>
      <c r="D95" s="11"/>
      <c r="E95" s="11"/>
      <c r="F95" s="11">
        <f t="shared" si="1"/>
        <v>0</v>
      </c>
    </row>
    <row r="96" spans="1:6" ht="12.75">
      <c r="A96" s="174" t="s">
        <v>439</v>
      </c>
      <c r="B96" s="175" t="s">
        <v>321</v>
      </c>
      <c r="C96" s="72">
        <f>C95+C94+C89</f>
        <v>160273</v>
      </c>
      <c r="D96" s="72">
        <f>D95+D94+D89</f>
        <v>0</v>
      </c>
      <c r="E96" s="72">
        <f>E95+E94+E89</f>
        <v>0</v>
      </c>
      <c r="F96" s="72">
        <f>SUM(C96:E96)</f>
        <v>160273</v>
      </c>
    </row>
    <row r="97" spans="1:6" ht="12.75">
      <c r="A97" s="159" t="s">
        <v>421</v>
      </c>
      <c r="B97" s="160"/>
      <c r="C97" s="72">
        <f>C96+C67</f>
        <v>363730</v>
      </c>
      <c r="D97" s="72"/>
      <c r="E97" s="72"/>
      <c r="F97" s="72">
        <f t="shared" si="1"/>
        <v>363730</v>
      </c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6" r:id="rId1"/>
  <rowBreaks count="1" manualBreakCount="1">
    <brk id="69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97"/>
  <sheetViews>
    <sheetView zoomScalePageLayoutView="0" workbookViewId="0" topLeftCell="A1">
      <selection activeCell="A1" sqref="A1:F3"/>
    </sheetView>
  </sheetViews>
  <sheetFormatPr defaultColWidth="9.140625" defaultRowHeight="15"/>
  <cols>
    <col min="1" max="1" width="92.57421875" style="20" customWidth="1"/>
    <col min="2" max="2" width="9.140625" style="20" customWidth="1"/>
    <col min="3" max="3" width="13.00390625" style="20" customWidth="1"/>
    <col min="4" max="4" width="14.140625" style="20" customWidth="1"/>
    <col min="5" max="5" width="11.140625" style="20" customWidth="1"/>
    <col min="6" max="6" width="14.00390625" style="20" customWidth="1"/>
    <col min="7" max="16384" width="9.140625" style="20" customWidth="1"/>
  </cols>
  <sheetData>
    <row r="1" spans="1:6" ht="15.75">
      <c r="A1" s="195" t="s">
        <v>681</v>
      </c>
      <c r="B1" s="196"/>
      <c r="C1" s="196"/>
      <c r="D1" s="196"/>
      <c r="E1" s="196"/>
      <c r="F1" s="196"/>
    </row>
    <row r="2" spans="1:6" ht="24" customHeight="1">
      <c r="A2" s="181" t="s">
        <v>672</v>
      </c>
      <c r="B2" s="192"/>
      <c r="C2" s="192"/>
      <c r="D2" s="192"/>
      <c r="E2" s="192"/>
      <c r="F2" s="182"/>
    </row>
    <row r="3" spans="1:8" ht="24" customHeight="1">
      <c r="A3" s="193" t="s">
        <v>451</v>
      </c>
      <c r="B3" s="192"/>
      <c r="C3" s="192"/>
      <c r="D3" s="192"/>
      <c r="E3" s="192"/>
      <c r="F3" s="182"/>
      <c r="H3" s="70"/>
    </row>
    <row r="4" ht="18.75">
      <c r="A4" s="21"/>
    </row>
    <row r="5" ht="14.25">
      <c r="A5" s="1" t="s">
        <v>626</v>
      </c>
    </row>
    <row r="6" spans="1:6" ht="69.75" customHeight="1">
      <c r="A6" s="22" t="s">
        <v>33</v>
      </c>
      <c r="B6" s="23" t="s">
        <v>6</v>
      </c>
      <c r="C6" s="24" t="s">
        <v>483</v>
      </c>
      <c r="D6" s="24" t="s">
        <v>484</v>
      </c>
      <c r="E6" s="24" t="s">
        <v>485</v>
      </c>
      <c r="F6" s="25" t="s">
        <v>1</v>
      </c>
    </row>
    <row r="7" spans="1:6" ht="15" customHeight="1">
      <c r="A7" s="30" t="s">
        <v>211</v>
      </c>
      <c r="B7" s="35" t="s">
        <v>212</v>
      </c>
      <c r="C7" s="11"/>
      <c r="D7" s="11"/>
      <c r="E7" s="11"/>
      <c r="F7" s="11">
        <f>SUM(C7:E7)</f>
        <v>0</v>
      </c>
    </row>
    <row r="8" spans="1:6" ht="15" customHeight="1">
      <c r="A8" s="31" t="s">
        <v>213</v>
      </c>
      <c r="B8" s="35" t="s">
        <v>214</v>
      </c>
      <c r="C8" s="11"/>
      <c r="D8" s="11"/>
      <c r="E8" s="11"/>
      <c r="F8" s="11">
        <f aca="true" t="shared" si="0" ref="F8:F71">SUM(C8:E8)</f>
        <v>0</v>
      </c>
    </row>
    <row r="9" spans="1:6" ht="15" customHeight="1">
      <c r="A9" s="31" t="s">
        <v>215</v>
      </c>
      <c r="B9" s="35" t="s">
        <v>216</v>
      </c>
      <c r="C9" s="11"/>
      <c r="D9" s="11"/>
      <c r="E9" s="11"/>
      <c r="F9" s="11">
        <f t="shared" si="0"/>
        <v>0</v>
      </c>
    </row>
    <row r="10" spans="1:6" ht="15" customHeight="1">
      <c r="A10" s="31" t="s">
        <v>217</v>
      </c>
      <c r="B10" s="35" t="s">
        <v>218</v>
      </c>
      <c r="C10" s="11"/>
      <c r="D10" s="11"/>
      <c r="E10" s="11"/>
      <c r="F10" s="11">
        <f t="shared" si="0"/>
        <v>0</v>
      </c>
    </row>
    <row r="11" spans="1:6" ht="15" customHeight="1">
      <c r="A11" s="31" t="s">
        <v>662</v>
      </c>
      <c r="B11" s="35" t="s">
        <v>219</v>
      </c>
      <c r="C11" s="11"/>
      <c r="D11" s="11"/>
      <c r="E11" s="11"/>
      <c r="F11" s="11">
        <f t="shared" si="0"/>
        <v>0</v>
      </c>
    </row>
    <row r="12" spans="1:6" ht="15" customHeight="1">
      <c r="A12" s="31" t="s">
        <v>663</v>
      </c>
      <c r="B12" s="35" t="s">
        <v>220</v>
      </c>
      <c r="C12" s="11"/>
      <c r="D12" s="11"/>
      <c r="E12" s="11"/>
      <c r="F12" s="11">
        <f t="shared" si="0"/>
        <v>0</v>
      </c>
    </row>
    <row r="13" spans="1:6" ht="15" customHeight="1">
      <c r="A13" s="36" t="s">
        <v>423</v>
      </c>
      <c r="B13" s="71" t="s">
        <v>221</v>
      </c>
      <c r="C13" s="72">
        <f>SUM(C7:C12)</f>
        <v>0</v>
      </c>
      <c r="D13" s="72">
        <f>SUM(D7:D12)</f>
        <v>0</v>
      </c>
      <c r="E13" s="72">
        <f>SUM(E7:E12)</f>
        <v>0</v>
      </c>
      <c r="F13" s="72">
        <f>SUM(F7:F12)</f>
        <v>0</v>
      </c>
    </row>
    <row r="14" spans="1:6" ht="15" customHeight="1">
      <c r="A14" s="31" t="s">
        <v>222</v>
      </c>
      <c r="B14" s="35" t="s">
        <v>223</v>
      </c>
      <c r="C14" s="11"/>
      <c r="D14" s="11"/>
      <c r="E14" s="11"/>
      <c r="F14" s="11">
        <f t="shared" si="0"/>
        <v>0</v>
      </c>
    </row>
    <row r="15" spans="1:6" ht="15" customHeight="1">
      <c r="A15" s="31" t="s">
        <v>224</v>
      </c>
      <c r="B15" s="35" t="s">
        <v>225</v>
      </c>
      <c r="C15" s="11"/>
      <c r="D15" s="11"/>
      <c r="E15" s="11"/>
      <c r="F15" s="11">
        <f t="shared" si="0"/>
        <v>0</v>
      </c>
    </row>
    <row r="16" spans="1:6" ht="15" customHeight="1">
      <c r="A16" s="31" t="s">
        <v>385</v>
      </c>
      <c r="B16" s="35" t="s">
        <v>226</v>
      </c>
      <c r="C16" s="11"/>
      <c r="D16" s="11"/>
      <c r="E16" s="11"/>
      <c r="F16" s="11">
        <f t="shared" si="0"/>
        <v>0</v>
      </c>
    </row>
    <row r="17" spans="1:6" ht="15" customHeight="1">
      <c r="A17" s="31" t="s">
        <v>386</v>
      </c>
      <c r="B17" s="35" t="s">
        <v>227</v>
      </c>
      <c r="C17" s="11"/>
      <c r="D17" s="11"/>
      <c r="E17" s="11"/>
      <c r="F17" s="11">
        <f t="shared" si="0"/>
        <v>0</v>
      </c>
    </row>
    <row r="18" spans="1:6" ht="15" customHeight="1">
      <c r="A18" s="31" t="s">
        <v>387</v>
      </c>
      <c r="B18" s="35" t="s">
        <v>228</v>
      </c>
      <c r="C18" s="11"/>
      <c r="D18" s="11"/>
      <c r="E18" s="11"/>
      <c r="F18" s="11">
        <f t="shared" si="0"/>
        <v>0</v>
      </c>
    </row>
    <row r="19" spans="1:6" ht="15" customHeight="1">
      <c r="A19" s="39" t="s">
        <v>424</v>
      </c>
      <c r="B19" s="48" t="s">
        <v>229</v>
      </c>
      <c r="C19" s="72">
        <f>C18+C17+C16+C15+C14+C13</f>
        <v>0</v>
      </c>
      <c r="D19" s="72">
        <f>D18+D17+D16+D15+D14+D13</f>
        <v>0</v>
      </c>
      <c r="E19" s="72">
        <f>E18+E17+E16+E15+E14+E13</f>
        <v>0</v>
      </c>
      <c r="F19" s="72">
        <f>F18+F17+F16+F15+F14+F13</f>
        <v>0</v>
      </c>
    </row>
    <row r="20" spans="1:6" ht="15" customHeight="1">
      <c r="A20" s="31" t="s">
        <v>391</v>
      </c>
      <c r="B20" s="35" t="s">
        <v>238</v>
      </c>
      <c r="C20" s="11"/>
      <c r="D20" s="11"/>
      <c r="E20" s="11"/>
      <c r="F20" s="11">
        <f t="shared" si="0"/>
        <v>0</v>
      </c>
    </row>
    <row r="21" spans="1:6" ht="15" customHeight="1">
      <c r="A21" s="31" t="s">
        <v>392</v>
      </c>
      <c r="B21" s="35" t="s">
        <v>239</v>
      </c>
      <c r="C21" s="11"/>
      <c r="D21" s="11"/>
      <c r="E21" s="11"/>
      <c r="F21" s="11">
        <f t="shared" si="0"/>
        <v>0</v>
      </c>
    </row>
    <row r="22" spans="1:6" ht="15" customHeight="1">
      <c r="A22" s="36" t="s">
        <v>426</v>
      </c>
      <c r="B22" s="71" t="s">
        <v>240</v>
      </c>
      <c r="C22" s="72">
        <f>SUM(C20:C21)</f>
        <v>0</v>
      </c>
      <c r="D22" s="72">
        <f>SUM(D20:D21)</f>
        <v>0</v>
      </c>
      <c r="E22" s="72">
        <f>SUM(E20:E21)</f>
        <v>0</v>
      </c>
      <c r="F22" s="72">
        <f>SUM(F20:F21)</f>
        <v>0</v>
      </c>
    </row>
    <row r="23" spans="1:6" ht="15" customHeight="1">
      <c r="A23" s="31" t="s">
        <v>393</v>
      </c>
      <c r="B23" s="35" t="s">
        <v>241</v>
      </c>
      <c r="C23" s="11"/>
      <c r="D23" s="11"/>
      <c r="E23" s="11"/>
      <c r="F23" s="11">
        <f t="shared" si="0"/>
        <v>0</v>
      </c>
    </row>
    <row r="24" spans="1:6" ht="15" customHeight="1">
      <c r="A24" s="31" t="s">
        <v>394</v>
      </c>
      <c r="B24" s="35" t="s">
        <v>242</v>
      </c>
      <c r="C24" s="11"/>
      <c r="D24" s="11"/>
      <c r="E24" s="11"/>
      <c r="F24" s="11">
        <f t="shared" si="0"/>
        <v>0</v>
      </c>
    </row>
    <row r="25" spans="1:6" ht="15" customHeight="1">
      <c r="A25" s="31" t="s">
        <v>395</v>
      </c>
      <c r="B25" s="35" t="s">
        <v>243</v>
      </c>
      <c r="C25" s="11"/>
      <c r="D25" s="11"/>
      <c r="E25" s="11"/>
      <c r="F25" s="11">
        <f t="shared" si="0"/>
        <v>0</v>
      </c>
    </row>
    <row r="26" spans="1:6" ht="15" customHeight="1">
      <c r="A26" s="31" t="s">
        <v>396</v>
      </c>
      <c r="B26" s="35" t="s">
        <v>244</v>
      </c>
      <c r="C26" s="11"/>
      <c r="D26" s="11"/>
      <c r="E26" s="11"/>
      <c r="F26" s="11">
        <f t="shared" si="0"/>
        <v>0</v>
      </c>
    </row>
    <row r="27" spans="1:6" ht="15" customHeight="1">
      <c r="A27" s="31" t="s">
        <v>397</v>
      </c>
      <c r="B27" s="35" t="s">
        <v>245</v>
      </c>
      <c r="C27" s="11"/>
      <c r="D27" s="11"/>
      <c r="E27" s="11"/>
      <c r="F27" s="11">
        <f t="shared" si="0"/>
        <v>0</v>
      </c>
    </row>
    <row r="28" spans="1:6" ht="15" customHeight="1">
      <c r="A28" s="31" t="s">
        <v>246</v>
      </c>
      <c r="B28" s="35" t="s">
        <v>247</v>
      </c>
      <c r="C28" s="11"/>
      <c r="D28" s="11"/>
      <c r="E28" s="11"/>
      <c r="F28" s="11">
        <f t="shared" si="0"/>
        <v>0</v>
      </c>
    </row>
    <row r="29" spans="1:6" ht="15" customHeight="1">
      <c r="A29" s="31" t="s">
        <v>398</v>
      </c>
      <c r="B29" s="35" t="s">
        <v>248</v>
      </c>
      <c r="C29" s="11"/>
      <c r="D29" s="11"/>
      <c r="E29" s="11"/>
      <c r="F29" s="11">
        <f t="shared" si="0"/>
        <v>0</v>
      </c>
    </row>
    <row r="30" spans="1:6" ht="15" customHeight="1">
      <c r="A30" s="31" t="s">
        <v>399</v>
      </c>
      <c r="B30" s="35" t="s">
        <v>249</v>
      </c>
      <c r="C30" s="11"/>
      <c r="D30" s="11"/>
      <c r="E30" s="11"/>
      <c r="F30" s="11">
        <f t="shared" si="0"/>
        <v>0</v>
      </c>
    </row>
    <row r="31" spans="1:6" ht="15" customHeight="1">
      <c r="A31" s="36" t="s">
        <v>427</v>
      </c>
      <c r="B31" s="71" t="s">
        <v>250</v>
      </c>
      <c r="C31" s="72">
        <f>SUM(C26:C30)</f>
        <v>0</v>
      </c>
      <c r="D31" s="72">
        <f>SUM(D26:D30)</f>
        <v>0</v>
      </c>
      <c r="E31" s="72">
        <f>SUM(E26:E30)</f>
        <v>0</v>
      </c>
      <c r="F31" s="72">
        <f>SUM(C31:E31)</f>
        <v>0</v>
      </c>
    </row>
    <row r="32" spans="1:6" ht="15" customHeight="1">
      <c r="A32" s="31" t="s">
        <v>400</v>
      </c>
      <c r="B32" s="35" t="s">
        <v>251</v>
      </c>
      <c r="C32" s="11"/>
      <c r="D32" s="11"/>
      <c r="E32" s="11"/>
      <c r="F32" s="11">
        <f t="shared" si="0"/>
        <v>0</v>
      </c>
    </row>
    <row r="33" spans="1:6" ht="15" customHeight="1">
      <c r="A33" s="39" t="s">
        <v>428</v>
      </c>
      <c r="B33" s="48" t="s">
        <v>252</v>
      </c>
      <c r="C33" s="72">
        <f>C32+C31+C25+C24+C23+C22</f>
        <v>0</v>
      </c>
      <c r="D33" s="72">
        <f>D32+D31+D25+D24+D23+D22</f>
        <v>0</v>
      </c>
      <c r="E33" s="72">
        <f>E32+E31+E25+E24+E23+E22</f>
        <v>0</v>
      </c>
      <c r="F33" s="72">
        <f>F32+F31+F25+F24+F23+F22</f>
        <v>0</v>
      </c>
    </row>
    <row r="34" spans="1:6" ht="15" customHeight="1">
      <c r="A34" s="41" t="s">
        <v>253</v>
      </c>
      <c r="B34" s="35" t="s">
        <v>254</v>
      </c>
      <c r="C34" s="11"/>
      <c r="D34" s="11"/>
      <c r="E34" s="11"/>
      <c r="F34" s="11">
        <f t="shared" si="0"/>
        <v>0</v>
      </c>
    </row>
    <row r="35" spans="1:6" ht="15" customHeight="1">
      <c r="A35" s="41" t="s">
        <v>401</v>
      </c>
      <c r="B35" s="35" t="s">
        <v>255</v>
      </c>
      <c r="C35" s="11">
        <v>0</v>
      </c>
      <c r="D35" s="11"/>
      <c r="E35" s="11"/>
      <c r="F35" s="11">
        <f t="shared" si="0"/>
        <v>0</v>
      </c>
    </row>
    <row r="36" spans="1:6" ht="15" customHeight="1">
      <c r="A36" s="41" t="s">
        <v>402</v>
      </c>
      <c r="B36" s="35" t="s">
        <v>256</v>
      </c>
      <c r="C36" s="11">
        <v>0</v>
      </c>
      <c r="D36" s="11"/>
      <c r="E36" s="11"/>
      <c r="F36" s="11">
        <f t="shared" si="0"/>
        <v>0</v>
      </c>
    </row>
    <row r="37" spans="1:6" ht="15" customHeight="1">
      <c r="A37" s="41" t="s">
        <v>403</v>
      </c>
      <c r="B37" s="35" t="s">
        <v>257</v>
      </c>
      <c r="C37" s="11"/>
      <c r="D37" s="11"/>
      <c r="E37" s="11"/>
      <c r="F37" s="11">
        <f t="shared" si="0"/>
        <v>0</v>
      </c>
    </row>
    <row r="38" spans="1:6" ht="15" customHeight="1">
      <c r="A38" s="41" t="s">
        <v>258</v>
      </c>
      <c r="B38" s="35" t="s">
        <v>259</v>
      </c>
      <c r="C38" s="11">
        <v>568</v>
      </c>
      <c r="D38" s="11"/>
      <c r="E38" s="11"/>
      <c r="F38" s="11">
        <f t="shared" si="0"/>
        <v>568</v>
      </c>
    </row>
    <row r="39" spans="1:6" ht="15" customHeight="1">
      <c r="A39" s="41" t="s">
        <v>260</v>
      </c>
      <c r="B39" s="35" t="s">
        <v>261</v>
      </c>
      <c r="C39" s="11">
        <v>153</v>
      </c>
      <c r="D39" s="11"/>
      <c r="E39" s="11"/>
      <c r="F39" s="11">
        <f t="shared" si="0"/>
        <v>153</v>
      </c>
    </row>
    <row r="40" spans="1:6" ht="15" customHeight="1">
      <c r="A40" s="41" t="s">
        <v>262</v>
      </c>
      <c r="B40" s="35" t="s">
        <v>263</v>
      </c>
      <c r="C40" s="11"/>
      <c r="D40" s="11"/>
      <c r="E40" s="11"/>
      <c r="F40" s="11">
        <f t="shared" si="0"/>
        <v>0</v>
      </c>
    </row>
    <row r="41" spans="1:6" ht="15" customHeight="1">
      <c r="A41" s="41" t="s">
        <v>404</v>
      </c>
      <c r="B41" s="35" t="s">
        <v>264</v>
      </c>
      <c r="C41" s="11"/>
      <c r="D41" s="11"/>
      <c r="E41" s="11"/>
      <c r="F41" s="11">
        <f t="shared" si="0"/>
        <v>0</v>
      </c>
    </row>
    <row r="42" spans="1:6" ht="15" customHeight="1">
      <c r="A42" s="41" t="s">
        <v>405</v>
      </c>
      <c r="B42" s="35" t="s">
        <v>265</v>
      </c>
      <c r="C42" s="11"/>
      <c r="D42" s="11"/>
      <c r="E42" s="11"/>
      <c r="F42" s="11">
        <f t="shared" si="0"/>
        <v>0</v>
      </c>
    </row>
    <row r="43" spans="1:6" ht="15" customHeight="1">
      <c r="A43" s="41" t="s">
        <v>406</v>
      </c>
      <c r="B43" s="35" t="s">
        <v>680</v>
      </c>
      <c r="C43" s="11"/>
      <c r="D43" s="11"/>
      <c r="E43" s="11"/>
      <c r="F43" s="11">
        <f t="shared" si="0"/>
        <v>0</v>
      </c>
    </row>
    <row r="44" spans="1:6" ht="15" customHeight="1">
      <c r="A44" s="43" t="s">
        <v>429</v>
      </c>
      <c r="B44" s="48" t="s">
        <v>266</v>
      </c>
      <c r="C44" s="72">
        <f>SUM(C34:C43)</f>
        <v>721</v>
      </c>
      <c r="D44" s="72">
        <f>SUM(D34:D43)</f>
        <v>0</v>
      </c>
      <c r="E44" s="72">
        <f>SUM(E34:E43)</f>
        <v>0</v>
      </c>
      <c r="F44" s="72">
        <f>SUM(F34:F43)</f>
        <v>721</v>
      </c>
    </row>
    <row r="45" spans="1:6" ht="15" customHeight="1">
      <c r="A45" s="41" t="s">
        <v>275</v>
      </c>
      <c r="B45" s="35" t="s">
        <v>276</v>
      </c>
      <c r="C45" s="11"/>
      <c r="D45" s="11"/>
      <c r="E45" s="11"/>
      <c r="F45" s="11">
        <f t="shared" si="0"/>
        <v>0</v>
      </c>
    </row>
    <row r="46" spans="1:6" ht="15" customHeight="1">
      <c r="A46" s="31" t="s">
        <v>410</v>
      </c>
      <c r="B46" s="35" t="s">
        <v>277</v>
      </c>
      <c r="C46" s="11"/>
      <c r="D46" s="11"/>
      <c r="E46" s="11"/>
      <c r="F46" s="11">
        <f t="shared" si="0"/>
        <v>0</v>
      </c>
    </row>
    <row r="47" spans="1:6" ht="15" customHeight="1">
      <c r="A47" s="41" t="s">
        <v>411</v>
      </c>
      <c r="B47" s="35" t="s">
        <v>278</v>
      </c>
      <c r="C47" s="11"/>
      <c r="D47" s="11"/>
      <c r="E47" s="11"/>
      <c r="F47" s="11">
        <f t="shared" si="0"/>
        <v>0</v>
      </c>
    </row>
    <row r="48" spans="1:6" ht="15" customHeight="1">
      <c r="A48" s="39" t="s">
        <v>431</v>
      </c>
      <c r="B48" s="48" t="s">
        <v>279</v>
      </c>
      <c r="C48" s="72">
        <f>SUM(C45:C47)</f>
        <v>0</v>
      </c>
      <c r="D48" s="72">
        <f>SUM(D45:D47)</f>
        <v>0</v>
      </c>
      <c r="E48" s="72">
        <f>SUM(E45:E47)</f>
        <v>0</v>
      </c>
      <c r="F48" s="72">
        <f>SUM(F45:F47)</f>
        <v>0</v>
      </c>
    </row>
    <row r="49" spans="1:6" ht="15" customHeight="1">
      <c r="A49" s="46" t="s">
        <v>482</v>
      </c>
      <c r="B49" s="73"/>
      <c r="C49" s="69">
        <f>C48+C44+C33+C19</f>
        <v>721</v>
      </c>
      <c r="D49" s="69">
        <f>D48+D44+D33+D19</f>
        <v>0</v>
      </c>
      <c r="E49" s="69">
        <f>E48+E44+E33+E19</f>
        <v>0</v>
      </c>
      <c r="F49" s="69">
        <f>F48+F44+F33+F19</f>
        <v>721</v>
      </c>
    </row>
    <row r="50" spans="1:6" ht="15" customHeight="1">
      <c r="A50" s="31" t="s">
        <v>230</v>
      </c>
      <c r="B50" s="35" t="s">
        <v>231</v>
      </c>
      <c r="C50" s="11"/>
      <c r="D50" s="11"/>
      <c r="E50" s="11"/>
      <c r="F50" s="11">
        <f t="shared" si="0"/>
        <v>0</v>
      </c>
    </row>
    <row r="51" spans="1:6" ht="15" customHeight="1">
      <c r="A51" s="31" t="s">
        <v>232</v>
      </c>
      <c r="B51" s="35" t="s">
        <v>233</v>
      </c>
      <c r="C51" s="11"/>
      <c r="D51" s="11"/>
      <c r="E51" s="11"/>
      <c r="F51" s="11">
        <f t="shared" si="0"/>
        <v>0</v>
      </c>
    </row>
    <row r="52" spans="1:6" ht="15" customHeight="1">
      <c r="A52" s="31" t="s">
        <v>388</v>
      </c>
      <c r="B52" s="35" t="s">
        <v>234</v>
      </c>
      <c r="C52" s="11"/>
      <c r="D52" s="11"/>
      <c r="E52" s="11"/>
      <c r="F52" s="11">
        <f t="shared" si="0"/>
        <v>0</v>
      </c>
    </row>
    <row r="53" spans="1:6" ht="15" customHeight="1">
      <c r="A53" s="31" t="s">
        <v>389</v>
      </c>
      <c r="B53" s="35" t="s">
        <v>235</v>
      </c>
      <c r="C53" s="11"/>
      <c r="D53" s="11"/>
      <c r="E53" s="11"/>
      <c r="F53" s="11">
        <f t="shared" si="0"/>
        <v>0</v>
      </c>
    </row>
    <row r="54" spans="1:6" ht="15" customHeight="1">
      <c r="A54" s="31" t="s">
        <v>390</v>
      </c>
      <c r="B54" s="35" t="s">
        <v>236</v>
      </c>
      <c r="C54" s="11"/>
      <c r="D54" s="11"/>
      <c r="E54" s="11"/>
      <c r="F54" s="11">
        <f t="shared" si="0"/>
        <v>0</v>
      </c>
    </row>
    <row r="55" spans="1:6" ht="15" customHeight="1">
      <c r="A55" s="39" t="s">
        <v>425</v>
      </c>
      <c r="B55" s="48" t="s">
        <v>237</v>
      </c>
      <c r="C55" s="72">
        <f>SUM(C50:C54)</f>
        <v>0</v>
      </c>
      <c r="D55" s="72">
        <f>SUM(D50:D54)</f>
        <v>0</v>
      </c>
      <c r="E55" s="72">
        <f>SUM(E50:E54)</f>
        <v>0</v>
      </c>
      <c r="F55" s="72">
        <f>SUM(F50:F54)</f>
        <v>0</v>
      </c>
    </row>
    <row r="56" spans="1:6" ht="15" customHeight="1">
      <c r="A56" s="41" t="s">
        <v>407</v>
      </c>
      <c r="B56" s="35" t="s">
        <v>267</v>
      </c>
      <c r="C56" s="11"/>
      <c r="D56" s="11"/>
      <c r="E56" s="11"/>
      <c r="F56" s="11">
        <f t="shared" si="0"/>
        <v>0</v>
      </c>
    </row>
    <row r="57" spans="1:6" ht="15" customHeight="1">
      <c r="A57" s="41" t="s">
        <v>408</v>
      </c>
      <c r="B57" s="35" t="s">
        <v>268</v>
      </c>
      <c r="C57" s="11"/>
      <c r="D57" s="11"/>
      <c r="E57" s="11"/>
      <c r="F57" s="11">
        <f t="shared" si="0"/>
        <v>0</v>
      </c>
    </row>
    <row r="58" spans="1:6" ht="15" customHeight="1">
      <c r="A58" s="41" t="s">
        <v>269</v>
      </c>
      <c r="B58" s="35" t="s">
        <v>270</v>
      </c>
      <c r="C58" s="11"/>
      <c r="D58" s="11"/>
      <c r="E58" s="11"/>
      <c r="F58" s="11">
        <f t="shared" si="0"/>
        <v>0</v>
      </c>
    </row>
    <row r="59" spans="1:6" ht="15" customHeight="1">
      <c r="A59" s="41" t="s">
        <v>409</v>
      </c>
      <c r="B59" s="35" t="s">
        <v>271</v>
      </c>
      <c r="C59" s="11"/>
      <c r="D59" s="11"/>
      <c r="E59" s="11"/>
      <c r="F59" s="11">
        <f t="shared" si="0"/>
        <v>0</v>
      </c>
    </row>
    <row r="60" spans="1:6" ht="15" customHeight="1">
      <c r="A60" s="41" t="s">
        <v>272</v>
      </c>
      <c r="B60" s="35" t="s">
        <v>273</v>
      </c>
      <c r="C60" s="11"/>
      <c r="D60" s="11"/>
      <c r="E60" s="11"/>
      <c r="F60" s="11">
        <f t="shared" si="0"/>
        <v>0</v>
      </c>
    </row>
    <row r="61" spans="1:6" ht="15" customHeight="1">
      <c r="A61" s="39" t="s">
        <v>430</v>
      </c>
      <c r="B61" s="48" t="s">
        <v>274</v>
      </c>
      <c r="C61" s="72">
        <f>SUM(C56:C60)</f>
        <v>0</v>
      </c>
      <c r="D61" s="72">
        <f>SUM(D56:D60)</f>
        <v>0</v>
      </c>
      <c r="E61" s="72">
        <f>SUM(E56:E60)</f>
        <v>0</v>
      </c>
      <c r="F61" s="72">
        <f>SUM(F56:F60)</f>
        <v>0</v>
      </c>
    </row>
    <row r="62" spans="1:6" ht="15" customHeight="1">
      <c r="A62" s="41" t="s">
        <v>280</v>
      </c>
      <c r="B62" s="35" t="s">
        <v>281</v>
      </c>
      <c r="C62" s="11"/>
      <c r="D62" s="11"/>
      <c r="E62" s="11"/>
      <c r="F62" s="11">
        <f t="shared" si="0"/>
        <v>0</v>
      </c>
    </row>
    <row r="63" spans="1:6" ht="15" customHeight="1">
      <c r="A63" s="31" t="s">
        <v>412</v>
      </c>
      <c r="B63" s="35" t="s">
        <v>282</v>
      </c>
      <c r="C63" s="11"/>
      <c r="D63" s="11"/>
      <c r="E63" s="11"/>
      <c r="F63" s="11">
        <f t="shared" si="0"/>
        <v>0</v>
      </c>
    </row>
    <row r="64" spans="1:6" ht="15" customHeight="1">
      <c r="A64" s="41" t="s">
        <v>413</v>
      </c>
      <c r="B64" s="35" t="s">
        <v>283</v>
      </c>
      <c r="C64" s="11"/>
      <c r="D64" s="11"/>
      <c r="E64" s="11"/>
      <c r="F64" s="11">
        <f t="shared" si="0"/>
        <v>0</v>
      </c>
    </row>
    <row r="65" spans="1:6" ht="15" customHeight="1">
      <c r="A65" s="39" t="s">
        <v>433</v>
      </c>
      <c r="B65" s="48" t="s">
        <v>284</v>
      </c>
      <c r="C65" s="72">
        <f>SUM(C62:C64)</f>
        <v>0</v>
      </c>
      <c r="D65" s="72">
        <f>SUM(D62:D64)</f>
        <v>0</v>
      </c>
      <c r="E65" s="72">
        <f>SUM(E62:E64)</f>
        <v>0</v>
      </c>
      <c r="F65" s="72">
        <f>SUM(F62:F64)</f>
        <v>0</v>
      </c>
    </row>
    <row r="66" spans="1:6" ht="15" customHeight="1">
      <c r="A66" s="46" t="s">
        <v>481</v>
      </c>
      <c r="B66" s="73"/>
      <c r="C66" s="72">
        <f>C65+C61+C55</f>
        <v>0</v>
      </c>
      <c r="D66" s="72">
        <f>D65+D61+D55</f>
        <v>0</v>
      </c>
      <c r="E66" s="72">
        <f>E65+E61+E55</f>
        <v>0</v>
      </c>
      <c r="F66" s="72">
        <f>F65+F61+F55</f>
        <v>0</v>
      </c>
    </row>
    <row r="67" spans="1:6" ht="15.75">
      <c r="A67" s="74" t="s">
        <v>432</v>
      </c>
      <c r="B67" s="49" t="s">
        <v>285</v>
      </c>
      <c r="C67" s="18">
        <f>C49+C66</f>
        <v>721</v>
      </c>
      <c r="D67" s="18">
        <f>D49+D66</f>
        <v>0</v>
      </c>
      <c r="E67" s="18">
        <f>E49+E66</f>
        <v>0</v>
      </c>
      <c r="F67" s="18">
        <f>F49+F66</f>
        <v>721</v>
      </c>
    </row>
    <row r="68" spans="1:6" ht="15.75">
      <c r="A68" s="75" t="s">
        <v>533</v>
      </c>
      <c r="B68" s="76"/>
      <c r="C68" s="11">
        <f>C67-'Önkormányzat kiadásai'!C75</f>
        <v>-111008</v>
      </c>
      <c r="D68" s="11">
        <f>D49-'Önkormányzat kiadásai'!D75</f>
        <v>0</v>
      </c>
      <c r="E68" s="11">
        <f>E67-'Önkormányzat kiadásai'!E75</f>
        <v>0</v>
      </c>
      <c r="F68" s="11">
        <f>F49-'Önkormányzat kiadásai'!F75</f>
        <v>-111008</v>
      </c>
    </row>
    <row r="69" spans="1:6" ht="15.75">
      <c r="A69" s="75" t="s">
        <v>534</v>
      </c>
      <c r="B69" s="76"/>
      <c r="C69" s="11">
        <f>C66-'Önkormányzat kiadásai'!C98</f>
        <v>-184898</v>
      </c>
      <c r="D69" s="11">
        <f>D66-'Önkormányzat kiadásai'!D98</f>
        <v>0</v>
      </c>
      <c r="E69" s="11">
        <f>E66-'Önkormányzat kiadásai'!E98</f>
        <v>0</v>
      </c>
      <c r="F69" s="11">
        <f>SUM(C69:E69)</f>
        <v>-184898</v>
      </c>
    </row>
    <row r="70" spans="1:6" ht="14.25">
      <c r="A70" s="56" t="s">
        <v>414</v>
      </c>
      <c r="B70" s="31" t="s">
        <v>286</v>
      </c>
      <c r="C70" s="11"/>
      <c r="D70" s="11"/>
      <c r="E70" s="11"/>
      <c r="F70" s="11">
        <f t="shared" si="0"/>
        <v>0</v>
      </c>
    </row>
    <row r="71" spans="1:6" ht="14.25">
      <c r="A71" s="41" t="s">
        <v>287</v>
      </c>
      <c r="B71" s="31" t="s">
        <v>288</v>
      </c>
      <c r="C71" s="11"/>
      <c r="D71" s="11"/>
      <c r="E71" s="11"/>
      <c r="F71" s="11">
        <f t="shared" si="0"/>
        <v>0</v>
      </c>
    </row>
    <row r="72" spans="1:6" ht="14.25">
      <c r="A72" s="56" t="s">
        <v>415</v>
      </c>
      <c r="B72" s="31" t="s">
        <v>289</v>
      </c>
      <c r="C72" s="11"/>
      <c r="D72" s="11"/>
      <c r="E72" s="11"/>
      <c r="F72" s="11">
        <f aca="true" t="shared" si="1" ref="F72:F97">SUM(C72:E72)</f>
        <v>0</v>
      </c>
    </row>
    <row r="73" spans="1:6" ht="14.25">
      <c r="A73" s="53" t="s">
        <v>434</v>
      </c>
      <c r="B73" s="36" t="s">
        <v>290</v>
      </c>
      <c r="C73" s="72">
        <f>SUM(C70:C72)</f>
        <v>0</v>
      </c>
      <c r="D73" s="72">
        <f>SUM(D70:D72)</f>
        <v>0</v>
      </c>
      <c r="E73" s="72">
        <f>SUM(E70:E72)</f>
        <v>0</v>
      </c>
      <c r="F73" s="72">
        <f>SUM(F70:F72)</f>
        <v>0</v>
      </c>
    </row>
    <row r="74" spans="1:6" ht="14.25">
      <c r="A74" s="41" t="s">
        <v>416</v>
      </c>
      <c r="B74" s="31" t="s">
        <v>291</v>
      </c>
      <c r="C74" s="11"/>
      <c r="D74" s="11"/>
      <c r="E74" s="11"/>
      <c r="F74" s="11">
        <f t="shared" si="1"/>
        <v>0</v>
      </c>
    </row>
    <row r="75" spans="1:6" ht="14.25">
      <c r="A75" s="56" t="s">
        <v>292</v>
      </c>
      <c r="B75" s="31" t="s">
        <v>293</v>
      </c>
      <c r="C75" s="11"/>
      <c r="D75" s="11"/>
      <c r="E75" s="11"/>
      <c r="F75" s="11">
        <f t="shared" si="1"/>
        <v>0</v>
      </c>
    </row>
    <row r="76" spans="1:6" ht="14.25">
      <c r="A76" s="41" t="s">
        <v>417</v>
      </c>
      <c r="B76" s="31" t="s">
        <v>294</v>
      </c>
      <c r="C76" s="11"/>
      <c r="D76" s="11"/>
      <c r="E76" s="11"/>
      <c r="F76" s="11">
        <f t="shared" si="1"/>
        <v>0</v>
      </c>
    </row>
    <row r="77" spans="1:6" ht="14.25">
      <c r="A77" s="56" t="s">
        <v>295</v>
      </c>
      <c r="B77" s="31" t="s">
        <v>296</v>
      </c>
      <c r="C77" s="11"/>
      <c r="D77" s="11"/>
      <c r="E77" s="11"/>
      <c r="F77" s="11">
        <f t="shared" si="1"/>
        <v>0</v>
      </c>
    </row>
    <row r="78" spans="1:6" ht="14.25">
      <c r="A78" s="58" t="s">
        <v>435</v>
      </c>
      <c r="B78" s="36" t="s">
        <v>297</v>
      </c>
      <c r="C78" s="72">
        <f>SUM(C74:C77)</f>
        <v>0</v>
      </c>
      <c r="D78" s="72">
        <f>SUM(D74:D77)</f>
        <v>0</v>
      </c>
      <c r="E78" s="72">
        <f>SUM(E74:E77)</f>
        <v>0</v>
      </c>
      <c r="F78" s="72">
        <f t="shared" si="1"/>
        <v>0</v>
      </c>
    </row>
    <row r="79" spans="1:6" ht="14.25">
      <c r="A79" s="31" t="s">
        <v>531</v>
      </c>
      <c r="B79" s="31" t="s">
        <v>298</v>
      </c>
      <c r="C79" s="11">
        <v>835</v>
      </c>
      <c r="D79" s="11"/>
      <c r="E79" s="11"/>
      <c r="F79" s="11">
        <f t="shared" si="1"/>
        <v>835</v>
      </c>
    </row>
    <row r="80" spans="1:6" ht="14.25">
      <c r="A80" s="31" t="s">
        <v>532</v>
      </c>
      <c r="B80" s="31" t="s">
        <v>298</v>
      </c>
      <c r="C80" s="11"/>
      <c r="D80" s="11"/>
      <c r="E80" s="11"/>
      <c r="F80" s="11">
        <f t="shared" si="1"/>
        <v>0</v>
      </c>
    </row>
    <row r="81" spans="1:6" ht="14.25">
      <c r="A81" s="31" t="s">
        <v>529</v>
      </c>
      <c r="B81" s="31" t="s">
        <v>299</v>
      </c>
      <c r="C81" s="11"/>
      <c r="D81" s="11"/>
      <c r="E81" s="11"/>
      <c r="F81" s="11">
        <f t="shared" si="1"/>
        <v>0</v>
      </c>
    </row>
    <row r="82" spans="1:6" ht="14.25">
      <c r="A82" s="31" t="s">
        <v>530</v>
      </c>
      <c r="B82" s="31" t="s">
        <v>299</v>
      </c>
      <c r="C82" s="11"/>
      <c r="D82" s="11"/>
      <c r="E82" s="11"/>
      <c r="F82" s="11">
        <f t="shared" si="1"/>
        <v>0</v>
      </c>
    </row>
    <row r="83" spans="1:6" ht="14.25">
      <c r="A83" s="36" t="s">
        <v>436</v>
      </c>
      <c r="B83" s="36" t="s">
        <v>300</v>
      </c>
      <c r="C83" s="11">
        <f>SUM(C79:C82)</f>
        <v>835</v>
      </c>
      <c r="D83" s="11">
        <f>SUM(D79:D82)</f>
        <v>0</v>
      </c>
      <c r="E83" s="11">
        <f>SUM(E79:E82)</f>
        <v>0</v>
      </c>
      <c r="F83" s="11">
        <f>SUM(F79:F82)</f>
        <v>835</v>
      </c>
    </row>
    <row r="84" spans="1:6" ht="14.25">
      <c r="A84" s="56" t="s">
        <v>301</v>
      </c>
      <c r="B84" s="31" t="s">
        <v>302</v>
      </c>
      <c r="C84" s="11"/>
      <c r="D84" s="11"/>
      <c r="E84" s="11"/>
      <c r="F84" s="11">
        <f t="shared" si="1"/>
        <v>0</v>
      </c>
    </row>
    <row r="85" spans="1:6" ht="14.25">
      <c r="A85" s="56" t="s">
        <v>303</v>
      </c>
      <c r="B85" s="31" t="s">
        <v>304</v>
      </c>
      <c r="C85" s="11"/>
      <c r="D85" s="11"/>
      <c r="E85" s="11"/>
      <c r="F85" s="11">
        <f t="shared" si="1"/>
        <v>0</v>
      </c>
    </row>
    <row r="86" spans="1:6" ht="14.25">
      <c r="A86" s="56" t="s">
        <v>305</v>
      </c>
      <c r="B86" s="31" t="s">
        <v>306</v>
      </c>
      <c r="C86" s="11">
        <v>64227</v>
      </c>
      <c r="D86" s="11"/>
      <c r="E86" s="11"/>
      <c r="F86" s="11">
        <f t="shared" si="1"/>
        <v>64227</v>
      </c>
    </row>
    <row r="87" spans="1:6" ht="14.25">
      <c r="A87" s="56" t="s">
        <v>307</v>
      </c>
      <c r="B87" s="31" t="s">
        <v>308</v>
      </c>
      <c r="C87" s="11"/>
      <c r="D87" s="11"/>
      <c r="E87" s="11"/>
      <c r="F87" s="11">
        <f t="shared" si="1"/>
        <v>0</v>
      </c>
    </row>
    <row r="88" spans="1:6" ht="14.25">
      <c r="A88" s="41" t="s">
        <v>418</v>
      </c>
      <c r="B88" s="31" t="s">
        <v>309</v>
      </c>
      <c r="C88" s="11"/>
      <c r="D88" s="11"/>
      <c r="E88" s="11"/>
      <c r="F88" s="11">
        <f t="shared" si="1"/>
        <v>0</v>
      </c>
    </row>
    <row r="89" spans="1:6" ht="14.25">
      <c r="A89" s="53" t="s">
        <v>437</v>
      </c>
      <c r="B89" s="36" t="s">
        <v>310</v>
      </c>
      <c r="C89" s="72">
        <f>C88+C87+C86+C85+C84+C83+C78+C73</f>
        <v>65062</v>
      </c>
      <c r="D89" s="72">
        <f>D88+D87+D86+D85+D84+D83+D78+D73</f>
        <v>0</v>
      </c>
      <c r="E89" s="72">
        <f>E88+E87+E86+E85+E84+E83+E78+E73</f>
        <v>0</v>
      </c>
      <c r="F89" s="72">
        <f t="shared" si="1"/>
        <v>65062</v>
      </c>
    </row>
    <row r="90" spans="1:6" ht="14.25">
      <c r="A90" s="41" t="s">
        <v>311</v>
      </c>
      <c r="B90" s="31" t="s">
        <v>312</v>
      </c>
      <c r="C90" s="11"/>
      <c r="D90" s="11"/>
      <c r="E90" s="11"/>
      <c r="F90" s="11">
        <f t="shared" si="1"/>
        <v>0</v>
      </c>
    </row>
    <row r="91" spans="1:6" ht="14.25">
      <c r="A91" s="41" t="s">
        <v>313</v>
      </c>
      <c r="B91" s="31" t="s">
        <v>314</v>
      </c>
      <c r="C91" s="11"/>
      <c r="D91" s="11"/>
      <c r="E91" s="11"/>
      <c r="F91" s="11">
        <f t="shared" si="1"/>
        <v>0</v>
      </c>
    </row>
    <row r="92" spans="1:6" ht="14.25">
      <c r="A92" s="56" t="s">
        <v>315</v>
      </c>
      <c r="B92" s="31" t="s">
        <v>316</v>
      </c>
      <c r="C92" s="11"/>
      <c r="D92" s="11"/>
      <c r="E92" s="11"/>
      <c r="F92" s="11">
        <f t="shared" si="1"/>
        <v>0</v>
      </c>
    </row>
    <row r="93" spans="1:6" ht="14.25">
      <c r="A93" s="56" t="s">
        <v>419</v>
      </c>
      <c r="B93" s="31" t="s">
        <v>317</v>
      </c>
      <c r="C93" s="11"/>
      <c r="D93" s="11"/>
      <c r="E93" s="11"/>
      <c r="F93" s="11">
        <f t="shared" si="1"/>
        <v>0</v>
      </c>
    </row>
    <row r="94" spans="1:6" ht="14.25">
      <c r="A94" s="58" t="s">
        <v>438</v>
      </c>
      <c r="B94" s="36" t="s">
        <v>318</v>
      </c>
      <c r="C94" s="72">
        <f>SUM(C90:C93)</f>
        <v>0</v>
      </c>
      <c r="D94" s="72">
        <f>SUM(D90:D93)</f>
        <v>0</v>
      </c>
      <c r="E94" s="72">
        <f>SUM(E90:E93)</f>
        <v>0</v>
      </c>
      <c r="F94" s="72">
        <f t="shared" si="1"/>
        <v>0</v>
      </c>
    </row>
    <row r="95" spans="1:6" ht="14.25">
      <c r="A95" s="53" t="s">
        <v>319</v>
      </c>
      <c r="B95" s="36" t="s">
        <v>320</v>
      </c>
      <c r="C95" s="11"/>
      <c r="D95" s="11"/>
      <c r="E95" s="11"/>
      <c r="F95" s="11">
        <f t="shared" si="1"/>
        <v>0</v>
      </c>
    </row>
    <row r="96" spans="1:6" ht="15.75">
      <c r="A96" s="65" t="s">
        <v>439</v>
      </c>
      <c r="B96" s="66" t="s">
        <v>321</v>
      </c>
      <c r="C96" s="18">
        <f>C95+C94+C89</f>
        <v>65062</v>
      </c>
      <c r="D96" s="18">
        <f>D95+D94+D89</f>
        <v>0</v>
      </c>
      <c r="E96" s="18">
        <f>E95+E94+E89</f>
        <v>0</v>
      </c>
      <c r="F96" s="18">
        <f>SUM(C96:E96)</f>
        <v>65062</v>
      </c>
    </row>
    <row r="97" spans="1:6" ht="15.75">
      <c r="A97" s="67" t="s">
        <v>421</v>
      </c>
      <c r="B97" s="68"/>
      <c r="C97" s="69">
        <f>C96+C67</f>
        <v>65783</v>
      </c>
      <c r="D97" s="69"/>
      <c r="E97" s="69"/>
      <c r="F97" s="69">
        <f t="shared" si="1"/>
        <v>65783</v>
      </c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6" r:id="rId1"/>
  <rowBreaks count="1" manualBreakCount="1">
    <brk id="69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">
      <selection activeCell="A1" sqref="A1:D3"/>
    </sheetView>
  </sheetViews>
  <sheetFormatPr defaultColWidth="9.140625" defaultRowHeight="15"/>
  <cols>
    <col min="1" max="1" width="70.57421875" style="83" customWidth="1"/>
    <col min="2" max="2" width="18.8515625" style="83" customWidth="1"/>
    <col min="3" max="3" width="20.00390625" style="177" customWidth="1"/>
    <col min="4" max="4" width="16.7109375" style="177" customWidth="1"/>
    <col min="5" max="16384" width="9.140625" style="83" customWidth="1"/>
  </cols>
  <sheetData>
    <row r="1" spans="1:4" ht="15.75">
      <c r="A1" s="194" t="s">
        <v>682</v>
      </c>
      <c r="B1" s="182"/>
      <c r="C1" s="182"/>
      <c r="D1" s="182"/>
    </row>
    <row r="2" spans="1:4" ht="25.5" customHeight="1">
      <c r="A2" s="181" t="s">
        <v>672</v>
      </c>
      <c r="B2" s="192"/>
      <c r="C2" s="192"/>
      <c r="D2" s="182"/>
    </row>
    <row r="3" spans="1:4" ht="23.25" customHeight="1">
      <c r="A3" s="181" t="s">
        <v>480</v>
      </c>
      <c r="B3" s="192"/>
      <c r="C3" s="192"/>
      <c r="D3" s="182"/>
    </row>
    <row r="4" ht="12.75">
      <c r="A4" s="176"/>
    </row>
    <row r="5" ht="12.75">
      <c r="A5" s="176"/>
    </row>
    <row r="6" spans="1:4" ht="83.25" customHeight="1">
      <c r="A6" s="78" t="s">
        <v>479</v>
      </c>
      <c r="B6" s="79" t="s">
        <v>630</v>
      </c>
      <c r="C6" s="79" t="s">
        <v>629</v>
      </c>
      <c r="D6" s="79" t="s">
        <v>628</v>
      </c>
    </row>
    <row r="7" spans="1:4" ht="15" customHeight="1">
      <c r="A7" s="80" t="s">
        <v>453</v>
      </c>
      <c r="B7" s="81"/>
      <c r="C7" s="178"/>
      <c r="D7" s="178"/>
    </row>
    <row r="8" spans="1:4" ht="15" customHeight="1">
      <c r="A8" s="80" t="s">
        <v>454</v>
      </c>
      <c r="B8" s="81"/>
      <c r="C8" s="178"/>
      <c r="D8" s="178"/>
    </row>
    <row r="9" spans="1:4" ht="15" customHeight="1">
      <c r="A9" s="80" t="s">
        <v>455</v>
      </c>
      <c r="B9" s="81"/>
      <c r="C9" s="178"/>
      <c r="D9" s="178"/>
    </row>
    <row r="10" spans="1:4" ht="15" customHeight="1">
      <c r="A10" s="80" t="s">
        <v>456</v>
      </c>
      <c r="B10" s="81"/>
      <c r="C10" s="178"/>
      <c r="D10" s="178"/>
    </row>
    <row r="11" spans="1:4" ht="15" customHeight="1">
      <c r="A11" s="78" t="s">
        <v>474</v>
      </c>
      <c r="B11" s="81"/>
      <c r="C11" s="178"/>
      <c r="D11" s="178"/>
    </row>
    <row r="12" spans="1:4" ht="15" customHeight="1">
      <c r="A12" s="80" t="s">
        <v>457</v>
      </c>
      <c r="B12" s="81"/>
      <c r="C12" s="178">
        <v>2</v>
      </c>
      <c r="D12" s="178"/>
    </row>
    <row r="13" spans="1:4" ht="15" customHeight="1">
      <c r="A13" s="80" t="s">
        <v>458</v>
      </c>
      <c r="B13" s="81"/>
      <c r="C13" s="178"/>
      <c r="D13" s="178"/>
    </row>
    <row r="14" spans="1:4" ht="15" customHeight="1">
      <c r="A14" s="80" t="s">
        <v>459</v>
      </c>
      <c r="B14" s="81"/>
      <c r="C14" s="178"/>
      <c r="D14" s="178"/>
    </row>
    <row r="15" spans="1:4" ht="15" customHeight="1">
      <c r="A15" s="80" t="s">
        <v>460</v>
      </c>
      <c r="B15" s="81">
        <v>2.5</v>
      </c>
      <c r="C15" s="178">
        <v>2.5</v>
      </c>
      <c r="D15" s="178">
        <f aca="true" t="shared" si="0" ref="D15:D21">SUM(B15:C15)</f>
        <v>5</v>
      </c>
    </row>
    <row r="16" spans="1:4" ht="15" customHeight="1">
      <c r="A16" s="80" t="s">
        <v>461</v>
      </c>
      <c r="B16" s="81">
        <v>1</v>
      </c>
      <c r="C16" s="178">
        <v>2</v>
      </c>
      <c r="D16" s="178">
        <f t="shared" si="0"/>
        <v>3</v>
      </c>
    </row>
    <row r="17" spans="1:4" ht="15" customHeight="1">
      <c r="A17" s="80" t="s">
        <v>462</v>
      </c>
      <c r="B17" s="81"/>
      <c r="C17" s="178">
        <v>1</v>
      </c>
      <c r="D17" s="178">
        <f t="shared" si="0"/>
        <v>1</v>
      </c>
    </row>
    <row r="18" spans="1:4" ht="15" customHeight="1">
      <c r="A18" s="80" t="s">
        <v>463</v>
      </c>
      <c r="B18" s="81"/>
      <c r="C18" s="178"/>
      <c r="D18" s="178">
        <f t="shared" si="0"/>
        <v>0</v>
      </c>
    </row>
    <row r="19" spans="1:4" ht="15" customHeight="1">
      <c r="A19" s="80" t="s">
        <v>664</v>
      </c>
      <c r="B19" s="81"/>
      <c r="C19" s="178"/>
      <c r="D19" s="178"/>
    </row>
    <row r="20" spans="1:4" ht="15" customHeight="1">
      <c r="A20" s="80" t="s">
        <v>647</v>
      </c>
      <c r="B20" s="81"/>
      <c r="C20" s="178">
        <v>1</v>
      </c>
      <c r="D20" s="178">
        <f t="shared" si="0"/>
        <v>1</v>
      </c>
    </row>
    <row r="21" spans="1:4" ht="15" customHeight="1">
      <c r="A21" s="80" t="s">
        <v>648</v>
      </c>
      <c r="B21" s="81"/>
      <c r="C21" s="178">
        <v>4</v>
      </c>
      <c r="D21" s="178">
        <f t="shared" si="0"/>
        <v>4</v>
      </c>
    </row>
    <row r="22" spans="1:4" ht="15" customHeight="1">
      <c r="A22" s="78" t="s">
        <v>475</v>
      </c>
      <c r="B22" s="82">
        <f>SUM(B15:B18)</f>
        <v>3.5</v>
      </c>
      <c r="C22" s="82">
        <f>SUM(C12:C21)</f>
        <v>12.5</v>
      </c>
      <c r="D22" s="82">
        <f>SUM(D15:D21)</f>
        <v>14</v>
      </c>
    </row>
    <row r="23" spans="1:4" ht="15" customHeight="1">
      <c r="A23" s="80" t="s">
        <v>464</v>
      </c>
      <c r="B23" s="81">
        <v>0.5</v>
      </c>
      <c r="C23" s="178"/>
      <c r="D23" s="178">
        <f>SUM(B23:C23)</f>
        <v>0.5</v>
      </c>
    </row>
    <row r="24" spans="1:4" ht="15" customHeight="1">
      <c r="A24" s="80" t="s">
        <v>465</v>
      </c>
      <c r="B24" s="81"/>
      <c r="C24" s="178"/>
      <c r="D24" s="178">
        <f aca="true" t="shared" si="1" ref="D24:D31">SUM(B24:C24)</f>
        <v>0</v>
      </c>
    </row>
    <row r="25" spans="1:4" ht="15" customHeight="1">
      <c r="A25" s="80" t="s">
        <v>466</v>
      </c>
      <c r="B25" s="81">
        <v>5</v>
      </c>
      <c r="C25" s="178"/>
      <c r="D25" s="178">
        <f t="shared" si="1"/>
        <v>5</v>
      </c>
    </row>
    <row r="26" spans="1:4" ht="15" customHeight="1">
      <c r="A26" s="80" t="s">
        <v>550</v>
      </c>
      <c r="B26" s="81">
        <v>1.5</v>
      </c>
      <c r="C26" s="178"/>
      <c r="D26" s="178">
        <f t="shared" si="1"/>
        <v>1.5</v>
      </c>
    </row>
    <row r="27" spans="1:4" ht="15" customHeight="1">
      <c r="A27" s="78" t="s">
        <v>476</v>
      </c>
      <c r="B27" s="82">
        <f>SUM(B23:B26)</f>
        <v>7</v>
      </c>
      <c r="C27" s="178"/>
      <c r="D27" s="179">
        <f t="shared" si="1"/>
        <v>7</v>
      </c>
    </row>
    <row r="28" spans="1:4" ht="15" customHeight="1">
      <c r="A28" s="80" t="s">
        <v>467</v>
      </c>
      <c r="B28" s="81">
        <v>1</v>
      </c>
      <c r="C28" s="178"/>
      <c r="D28" s="178">
        <f t="shared" si="1"/>
        <v>1</v>
      </c>
    </row>
    <row r="29" spans="1:4" ht="15" customHeight="1">
      <c r="A29" s="80" t="s">
        <v>468</v>
      </c>
      <c r="B29" s="81">
        <v>5</v>
      </c>
      <c r="C29" s="178"/>
      <c r="D29" s="178">
        <f t="shared" si="1"/>
        <v>5</v>
      </c>
    </row>
    <row r="30" spans="1:4" ht="15" customHeight="1">
      <c r="A30" s="80" t="s">
        <v>469</v>
      </c>
      <c r="B30" s="81">
        <v>1</v>
      </c>
      <c r="C30" s="178"/>
      <c r="D30" s="178">
        <f t="shared" si="1"/>
        <v>1</v>
      </c>
    </row>
    <row r="31" spans="1:4" ht="15" customHeight="1">
      <c r="A31" s="78" t="s">
        <v>477</v>
      </c>
      <c r="B31" s="81">
        <f>SUM(B28:B30)</f>
        <v>7</v>
      </c>
      <c r="C31" s="178"/>
      <c r="D31" s="178">
        <f t="shared" si="1"/>
        <v>7</v>
      </c>
    </row>
    <row r="32" spans="1:4" ht="37.5" customHeight="1">
      <c r="A32" s="78" t="s">
        <v>478</v>
      </c>
      <c r="B32" s="23">
        <f>B31+B27+B22+B11</f>
        <v>17.5</v>
      </c>
      <c r="C32" s="23">
        <f>C31+C27+C22+C11</f>
        <v>12.5</v>
      </c>
      <c r="D32" s="23">
        <f>D31+D27+D22+D11</f>
        <v>28</v>
      </c>
    </row>
    <row r="33" spans="1:4" ht="36.75" customHeight="1">
      <c r="A33" s="80" t="s">
        <v>470</v>
      </c>
      <c r="B33" s="81"/>
      <c r="C33" s="178"/>
      <c r="D33" s="178"/>
    </row>
    <row r="34" spans="1:4" ht="29.25" customHeight="1">
      <c r="A34" s="80" t="s">
        <v>471</v>
      </c>
      <c r="B34" s="81"/>
      <c r="C34" s="178"/>
      <c r="D34" s="178"/>
    </row>
    <row r="35" spans="1:4" ht="38.25" customHeight="1">
      <c r="A35" s="80" t="s">
        <v>472</v>
      </c>
      <c r="B35" s="81"/>
      <c r="C35" s="178"/>
      <c r="D35" s="178"/>
    </row>
    <row r="36" spans="1:4" ht="20.25" customHeight="1">
      <c r="A36" s="80" t="s">
        <v>473</v>
      </c>
      <c r="B36" s="81"/>
      <c r="C36" s="178"/>
      <c r="D36" s="178"/>
    </row>
    <row r="37" spans="1:4" ht="30.75" customHeight="1">
      <c r="A37" s="78" t="s">
        <v>551</v>
      </c>
      <c r="B37" s="81"/>
      <c r="C37" s="178"/>
      <c r="D37" s="178"/>
    </row>
    <row r="38" spans="1:2" ht="12.75">
      <c r="A38" s="197"/>
      <c r="B38" s="198"/>
    </row>
    <row r="39" spans="1:2" ht="12.75">
      <c r="A39" s="199"/>
      <c r="B39" s="198"/>
    </row>
  </sheetData>
  <sheetProtection/>
  <mergeCells count="5">
    <mergeCell ref="A38:B38"/>
    <mergeCell ref="A39:B39"/>
    <mergeCell ref="A1:D1"/>
    <mergeCell ref="A2:D2"/>
    <mergeCell ref="A3:D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57.8515625" style="83" customWidth="1"/>
    <col min="2" max="2" width="9.421875" style="83" customWidth="1"/>
    <col min="3" max="3" width="22.421875" style="110" customWidth="1"/>
    <col min="4" max="4" width="17.8515625" style="83" customWidth="1"/>
    <col min="5" max="5" width="17.140625" style="83" customWidth="1"/>
    <col min="6" max="16384" width="9.140625" style="83" customWidth="1"/>
  </cols>
  <sheetData>
    <row r="1" spans="1:5" ht="15.75">
      <c r="A1" s="200" t="s">
        <v>683</v>
      </c>
      <c r="B1" s="182"/>
      <c r="C1" s="182"/>
      <c r="D1" s="182"/>
      <c r="E1" s="182"/>
    </row>
    <row r="2" spans="1:5" ht="21.75" customHeight="1">
      <c r="A2" s="201" t="s">
        <v>672</v>
      </c>
      <c r="B2" s="192"/>
      <c r="C2" s="192"/>
      <c r="D2" s="192"/>
      <c r="E2" s="192"/>
    </row>
    <row r="3" spans="1:5" ht="26.25" customHeight="1">
      <c r="A3" s="201" t="s">
        <v>548</v>
      </c>
      <c r="B3" s="192"/>
      <c r="C3" s="192"/>
      <c r="D3" s="192"/>
      <c r="E3" s="192"/>
    </row>
    <row r="5" spans="1:5" ht="25.5">
      <c r="A5" s="22" t="s">
        <v>33</v>
      </c>
      <c r="B5" s="23" t="s">
        <v>34</v>
      </c>
      <c r="C5" s="84" t="s">
        <v>631</v>
      </c>
      <c r="D5" s="84" t="s">
        <v>632</v>
      </c>
      <c r="E5" s="84" t="s">
        <v>633</v>
      </c>
    </row>
    <row r="6" spans="1:5" ht="12.75">
      <c r="A6" s="85"/>
      <c r="B6" s="86"/>
      <c r="C6" s="87"/>
      <c r="D6" s="88"/>
      <c r="E6" s="88"/>
    </row>
    <row r="7" spans="1:5" s="94" customFormat="1" ht="14.25">
      <c r="A7" s="89" t="s">
        <v>136</v>
      </c>
      <c r="B7" s="90" t="s">
        <v>137</v>
      </c>
      <c r="C7" s="91">
        <v>7300</v>
      </c>
      <c r="D7" s="92"/>
      <c r="E7" s="93">
        <f>C7+D7</f>
        <v>7300</v>
      </c>
    </row>
    <row r="8" spans="1:5" ht="12.75">
      <c r="A8" s="85" t="s">
        <v>596</v>
      </c>
      <c r="B8" s="86"/>
      <c r="C8" s="87"/>
      <c r="D8" s="88"/>
      <c r="E8" s="93">
        <f aca="true" t="shared" si="0" ref="E8:E26">C8+D8</f>
        <v>0</v>
      </c>
    </row>
    <row r="9" spans="1:5" ht="12.75">
      <c r="A9" s="41"/>
      <c r="B9" s="35"/>
      <c r="C9" s="95"/>
      <c r="D9" s="88"/>
      <c r="E9" s="93">
        <f t="shared" si="0"/>
        <v>0</v>
      </c>
    </row>
    <row r="10" spans="1:5" s="94" customFormat="1" ht="14.25">
      <c r="A10" s="89" t="s">
        <v>337</v>
      </c>
      <c r="B10" s="90" t="s">
        <v>138</v>
      </c>
      <c r="C10" s="91">
        <f>SUM(C11:C12)</f>
        <v>3325</v>
      </c>
      <c r="D10" s="92"/>
      <c r="E10" s="93">
        <f t="shared" si="0"/>
        <v>3325</v>
      </c>
    </row>
    <row r="11" spans="1:5" ht="24">
      <c r="A11" s="111" t="s">
        <v>693</v>
      </c>
      <c r="B11" s="35"/>
      <c r="C11" s="95">
        <v>3100</v>
      </c>
      <c r="D11" s="88"/>
      <c r="E11" s="93">
        <f t="shared" si="0"/>
        <v>3100</v>
      </c>
    </row>
    <row r="12" spans="1:5" ht="12.75">
      <c r="A12" s="112" t="s">
        <v>696</v>
      </c>
      <c r="B12" s="86"/>
      <c r="C12" s="87">
        <v>225</v>
      </c>
      <c r="D12" s="88"/>
      <c r="E12" s="93">
        <f t="shared" si="0"/>
        <v>225</v>
      </c>
    </row>
    <row r="13" spans="1:5" s="94" customFormat="1" ht="14.25">
      <c r="A13" s="97" t="s">
        <v>139</v>
      </c>
      <c r="B13" s="90" t="s">
        <v>140</v>
      </c>
      <c r="C13" s="91">
        <v>0</v>
      </c>
      <c r="D13" s="92">
        <v>13</v>
      </c>
      <c r="E13" s="93">
        <f t="shared" si="0"/>
        <v>13</v>
      </c>
    </row>
    <row r="14" spans="1:5" ht="12.75">
      <c r="A14" s="96" t="s">
        <v>694</v>
      </c>
      <c r="B14" s="86"/>
      <c r="C14" s="87"/>
      <c r="D14" s="88">
        <v>13</v>
      </c>
      <c r="E14" s="93">
        <f t="shared" si="0"/>
        <v>13</v>
      </c>
    </row>
    <row r="15" spans="1:5" ht="12.75">
      <c r="A15" s="85"/>
      <c r="B15" s="86"/>
      <c r="C15" s="87"/>
      <c r="D15" s="88"/>
      <c r="E15" s="93">
        <f t="shared" si="0"/>
        <v>0</v>
      </c>
    </row>
    <row r="16" spans="1:5" s="94" customFormat="1" ht="14.25">
      <c r="A16" s="89" t="s">
        <v>141</v>
      </c>
      <c r="B16" s="90" t="s">
        <v>142</v>
      </c>
      <c r="C16" s="91">
        <f>SUM(C17:C20)</f>
        <v>3675</v>
      </c>
      <c r="D16" s="91">
        <f>SUM(D17:D20)</f>
        <v>0</v>
      </c>
      <c r="E16" s="91">
        <f>SUM(E17:E20)</f>
        <v>3675</v>
      </c>
    </row>
    <row r="17" spans="1:5" s="94" customFormat="1" ht="24">
      <c r="A17" s="111" t="s">
        <v>686</v>
      </c>
      <c r="B17" s="90"/>
      <c r="C17" s="87">
        <v>300</v>
      </c>
      <c r="D17" s="99"/>
      <c r="E17" s="93">
        <f t="shared" si="0"/>
        <v>300</v>
      </c>
    </row>
    <row r="18" spans="1:5" s="94" customFormat="1" ht="24">
      <c r="A18" s="111" t="s">
        <v>685</v>
      </c>
      <c r="B18" s="90"/>
      <c r="C18" s="87">
        <v>536</v>
      </c>
      <c r="D18" s="99"/>
      <c r="E18" s="93">
        <f t="shared" si="0"/>
        <v>536</v>
      </c>
    </row>
    <row r="19" spans="1:5" ht="24">
      <c r="A19" s="112" t="s">
        <v>690</v>
      </c>
      <c r="B19" s="86"/>
      <c r="C19" s="87">
        <v>241</v>
      </c>
      <c r="D19" s="99"/>
      <c r="E19" s="93">
        <f t="shared" si="0"/>
        <v>241</v>
      </c>
    </row>
    <row r="20" spans="1:5" ht="12.75">
      <c r="A20" s="111" t="s">
        <v>692</v>
      </c>
      <c r="B20" s="35"/>
      <c r="C20" s="87">
        <v>2598</v>
      </c>
      <c r="D20" s="99"/>
      <c r="E20" s="93">
        <f t="shared" si="0"/>
        <v>2598</v>
      </c>
    </row>
    <row r="21" spans="1:5" ht="12.75">
      <c r="A21" s="98"/>
      <c r="B21" s="35"/>
      <c r="C21" s="87"/>
      <c r="D21" s="99"/>
      <c r="E21" s="93">
        <f t="shared" si="0"/>
        <v>0</v>
      </c>
    </row>
    <row r="22" spans="1:5" s="94" customFormat="1" ht="14.25">
      <c r="A22" s="89" t="s">
        <v>143</v>
      </c>
      <c r="B22" s="90" t="s">
        <v>144</v>
      </c>
      <c r="C22" s="91"/>
      <c r="D22" s="92"/>
      <c r="E22" s="93">
        <f t="shared" si="0"/>
        <v>0</v>
      </c>
    </row>
    <row r="23" spans="1:5" ht="12.75">
      <c r="A23" s="41"/>
      <c r="B23" s="35"/>
      <c r="C23" s="95"/>
      <c r="D23" s="88"/>
      <c r="E23" s="93">
        <f t="shared" si="0"/>
        <v>0</v>
      </c>
    </row>
    <row r="24" spans="1:5" ht="12.75">
      <c r="A24" s="41"/>
      <c r="B24" s="35"/>
      <c r="C24" s="95"/>
      <c r="D24" s="88"/>
      <c r="E24" s="93">
        <f t="shared" si="0"/>
        <v>0</v>
      </c>
    </row>
    <row r="25" spans="1:5" s="94" customFormat="1" ht="14.25">
      <c r="A25" s="97" t="s">
        <v>145</v>
      </c>
      <c r="B25" s="90" t="s">
        <v>146</v>
      </c>
      <c r="C25" s="91"/>
      <c r="D25" s="92"/>
      <c r="E25" s="93">
        <f t="shared" si="0"/>
        <v>0</v>
      </c>
    </row>
    <row r="26" spans="1:5" s="94" customFormat="1" ht="27.75" customHeight="1">
      <c r="A26" s="100" t="s">
        <v>147</v>
      </c>
      <c r="B26" s="90" t="s">
        <v>148</v>
      </c>
      <c r="C26" s="91">
        <v>3800</v>
      </c>
      <c r="D26" s="92">
        <v>3</v>
      </c>
      <c r="E26" s="93">
        <f t="shared" si="0"/>
        <v>3803</v>
      </c>
    </row>
    <row r="27" spans="1:5" ht="15.75">
      <c r="A27" s="101" t="s">
        <v>338</v>
      </c>
      <c r="B27" s="102" t="s">
        <v>149</v>
      </c>
      <c r="C27" s="103">
        <f>C26+C25+C22+C16+C13+C10+C7</f>
        <v>18100</v>
      </c>
      <c r="D27" s="103">
        <f>D26+D25+D22+D16+D13+D10+D7</f>
        <v>16</v>
      </c>
      <c r="E27" s="103">
        <f>E26+E25+E22+E16+E13+E10+E7</f>
        <v>18116</v>
      </c>
    </row>
    <row r="28" spans="1:5" ht="24">
      <c r="A28" s="111" t="s">
        <v>695</v>
      </c>
      <c r="B28" s="86"/>
      <c r="C28" s="87">
        <v>14714</v>
      </c>
      <c r="D28" s="103"/>
      <c r="E28" s="87">
        <f aca="true" t="shared" si="1" ref="E28:E34">SUM(C28:D28)</f>
        <v>14714</v>
      </c>
    </row>
    <row r="29" spans="1:5" ht="15.75">
      <c r="A29" s="111" t="s">
        <v>597</v>
      </c>
      <c r="B29" s="86"/>
      <c r="C29" s="87">
        <v>16367</v>
      </c>
      <c r="D29" s="103"/>
      <c r="E29" s="87">
        <f t="shared" si="1"/>
        <v>16367</v>
      </c>
    </row>
    <row r="30" spans="1:5" ht="15.75">
      <c r="A30" s="111" t="s">
        <v>684</v>
      </c>
      <c r="B30" s="86"/>
      <c r="C30" s="87">
        <v>875</v>
      </c>
      <c r="D30" s="103"/>
      <c r="E30" s="87">
        <f t="shared" si="1"/>
        <v>875</v>
      </c>
    </row>
    <row r="31" spans="1:5" ht="12.75">
      <c r="A31" s="111" t="s">
        <v>687</v>
      </c>
      <c r="B31" s="71"/>
      <c r="C31" s="87">
        <v>264</v>
      </c>
      <c r="D31" s="88"/>
      <c r="E31" s="87">
        <f t="shared" si="1"/>
        <v>264</v>
      </c>
    </row>
    <row r="32" spans="1:5" ht="24">
      <c r="A32" s="111" t="s">
        <v>688</v>
      </c>
      <c r="B32" s="86"/>
      <c r="C32" s="87">
        <v>2297</v>
      </c>
      <c r="D32" s="88"/>
      <c r="E32" s="87">
        <f t="shared" si="1"/>
        <v>2297</v>
      </c>
    </row>
    <row r="33" spans="1:5" ht="12.75">
      <c r="A33" s="111" t="s">
        <v>689</v>
      </c>
      <c r="B33" s="86"/>
      <c r="C33" s="87">
        <v>85772</v>
      </c>
      <c r="D33" s="88"/>
      <c r="E33" s="87">
        <f t="shared" si="1"/>
        <v>85772</v>
      </c>
    </row>
    <row r="34" spans="1:5" ht="24">
      <c r="A34" s="111" t="s">
        <v>691</v>
      </c>
      <c r="B34" s="86"/>
      <c r="C34" s="87">
        <v>11104</v>
      </c>
      <c r="D34" s="88"/>
      <c r="E34" s="87">
        <f t="shared" si="1"/>
        <v>11104</v>
      </c>
    </row>
    <row r="35" spans="1:5" s="94" customFormat="1" ht="14.25">
      <c r="A35" s="89" t="s">
        <v>150</v>
      </c>
      <c r="B35" s="90" t="s">
        <v>151</v>
      </c>
      <c r="C35" s="91">
        <f>SUM(C28:C34)</f>
        <v>131393</v>
      </c>
      <c r="D35" s="91">
        <f>SUM(D32:D34)</f>
        <v>0</v>
      </c>
      <c r="E35" s="91">
        <f>SUM(E28:E34)</f>
        <v>131393</v>
      </c>
    </row>
    <row r="36" spans="1:5" ht="12.75">
      <c r="A36" s="85"/>
      <c r="B36" s="86"/>
      <c r="C36" s="87"/>
      <c r="D36" s="88"/>
      <c r="E36" s="88"/>
    </row>
    <row r="37" spans="1:5" ht="12.75">
      <c r="A37" s="41"/>
      <c r="B37" s="35"/>
      <c r="C37" s="95"/>
      <c r="D37" s="88"/>
      <c r="E37" s="88"/>
    </row>
    <row r="38" spans="1:5" s="94" customFormat="1" ht="14.25">
      <c r="A38" s="89" t="s">
        <v>152</v>
      </c>
      <c r="B38" s="90" t="s">
        <v>153</v>
      </c>
      <c r="C38" s="91"/>
      <c r="D38" s="92"/>
      <c r="E38" s="92"/>
    </row>
    <row r="39" spans="1:5" ht="12.75">
      <c r="A39" s="41"/>
      <c r="B39" s="35"/>
      <c r="C39" s="95"/>
      <c r="D39" s="88"/>
      <c r="E39" s="88"/>
    </row>
    <row r="40" spans="1:5" s="106" customFormat="1" ht="14.25">
      <c r="A40" s="89" t="s">
        <v>154</v>
      </c>
      <c r="B40" s="90" t="s">
        <v>155</v>
      </c>
      <c r="C40" s="91"/>
      <c r="D40" s="105"/>
      <c r="E40" s="105"/>
    </row>
    <row r="41" spans="1:5" s="106" customFormat="1" ht="14.25">
      <c r="A41" s="104" t="s">
        <v>665</v>
      </c>
      <c r="B41" s="90"/>
      <c r="C41" s="91"/>
      <c r="D41" s="107"/>
      <c r="E41" s="108"/>
    </row>
    <row r="42" spans="1:5" s="106" customFormat="1" ht="22.5" customHeight="1">
      <c r="A42" s="100" t="s">
        <v>156</v>
      </c>
      <c r="B42" s="90" t="s">
        <v>157</v>
      </c>
      <c r="C42" s="91">
        <v>35405</v>
      </c>
      <c r="D42" s="91"/>
      <c r="E42" s="91">
        <f>SUM(C42:D42)</f>
        <v>35405</v>
      </c>
    </row>
    <row r="43" spans="1:5" s="109" customFormat="1" ht="15.75">
      <c r="A43" s="101" t="s">
        <v>339</v>
      </c>
      <c r="B43" s="102" t="s">
        <v>158</v>
      </c>
      <c r="C43" s="103">
        <f>C42+C35</f>
        <v>166798</v>
      </c>
      <c r="D43" s="103">
        <f>D42+D40</f>
        <v>0</v>
      </c>
      <c r="E43" s="103">
        <f>E42+E35+E40</f>
        <v>166798</v>
      </c>
    </row>
    <row r="45" ht="12" customHeight="1">
      <c r="E45" s="110"/>
    </row>
  </sheetData>
  <sheetProtection/>
  <mergeCells count="3">
    <mergeCell ref="A1:E1"/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Home</cp:lastModifiedBy>
  <cp:lastPrinted>2017-01-24T08:46:34Z</cp:lastPrinted>
  <dcterms:created xsi:type="dcterms:W3CDTF">2014-01-03T21:48:14Z</dcterms:created>
  <dcterms:modified xsi:type="dcterms:W3CDTF">2018-01-27T09:46:03Z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